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O:\Finance\Accounting\Grants\Current Grants\CARES Act 2020\Reimbursements\Douglas County\312020_8262020\"/>
    </mc:Choice>
  </mc:AlternateContent>
  <xr:revisionPtr revIDLastSave="0" documentId="13_ncr:1_{913F8458-AA33-4039-BBB1-3D5A90C98B17}" xr6:coauthVersionLast="43" xr6:coauthVersionMax="43" xr10:uidLastSave="{00000000-0000-0000-0000-000000000000}"/>
  <bookViews>
    <workbookView xWindow="28680" yWindow="-120" windowWidth="29040" windowHeight="15840" xr2:uid="{00000000-000D-0000-FFFF-FFFF00000000}"/>
  </bookViews>
  <sheets>
    <sheet name="Request Form" sheetId="1" r:id="rId1"/>
    <sheet name="Reimbursement Report" sheetId="12" r:id="rId2"/>
    <sheet name="Eligible Expenses" sheetId="13" r:id="rId3"/>
  </sheets>
  <definedNames>
    <definedName name="_xlnm.Print_Area" localSheetId="2">'Eligible Expenses'!$A$1:$C$59</definedName>
    <definedName name="_xlnm.Print_Area" localSheetId="1">'Reimbursement Report'!$A$1:$F$1003</definedName>
    <definedName name="_xlnm.Print_Area" localSheetId="0">'Request Form'!$A$1:$E$43</definedName>
    <definedName name="_xlnm.Print_Titles" localSheetId="1">'Reimbursement Report'!$1:$3</definedName>
  </definedNames>
  <calcPr calcId="191029"/>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oundtripDataSignature="AMtx7mjJO+R88/gMkd9mMGQ7kBOWGW7HLg==" r:id="rId12"/>
    </ext>
  </extLst>
</workbook>
</file>

<file path=xl/calcChain.xml><?xml version="1.0" encoding="utf-8"?>
<calcChain xmlns="http://schemas.openxmlformats.org/spreadsheetml/2006/main">
  <c r="F306" i="12" l="1"/>
  <c r="F293" i="12" l="1"/>
  <c r="E28" i="1" l="1"/>
  <c r="F2" i="12" l="1"/>
  <c r="E13" i="1"/>
  <c r="E15" i="1"/>
  <c r="E17" i="1" l="1"/>
  <c r="E30" i="1" l="1"/>
  <c r="E22" i="1"/>
  <c r="E21" i="1"/>
  <c r="E18" i="1"/>
  <c r="E29" i="1" l="1"/>
  <c r="E27" i="1"/>
  <c r="E26" i="1"/>
  <c r="E25" i="1"/>
  <c r="E24" i="1"/>
  <c r="E23" i="1"/>
  <c r="E20" i="1"/>
  <c r="E19" i="1"/>
  <c r="E16" i="1"/>
  <c r="E14" i="1"/>
  <c r="E7" i="1" l="1"/>
  <c r="E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Judi Dinkel</author>
  </authors>
  <commentList>
    <comment ref="F162" authorId="0" shapeId="0" xr:uid="{0512FADD-F08E-4E17-9C31-DE053E1140E8}">
      <text>
        <r>
          <rPr>
            <b/>
            <sz val="9"/>
            <color indexed="81"/>
            <rFont val="Tahoma"/>
            <family val="2"/>
          </rPr>
          <t>Judi Dinkel:</t>
        </r>
        <r>
          <rPr>
            <sz val="9"/>
            <color indexed="81"/>
            <rFont val="Tahoma"/>
            <family val="2"/>
          </rPr>
          <t xml:space="preserve">
The total for this was 14,450. It was split into two separate charges of $3,530 and $10,920.</t>
        </r>
      </text>
    </comment>
    <comment ref="F165" authorId="0" shapeId="0" xr:uid="{472AD7DC-6243-41F6-9623-535990455169}">
      <text>
        <r>
          <rPr>
            <b/>
            <sz val="9"/>
            <color indexed="81"/>
            <rFont val="Tahoma"/>
            <family val="2"/>
          </rPr>
          <t>Judi Dinkel:</t>
        </r>
        <r>
          <rPr>
            <sz val="9"/>
            <color indexed="81"/>
            <rFont val="Tahoma"/>
            <family val="2"/>
          </rPr>
          <t xml:space="preserve">
The total for this was 14,450. It was split into two separate charges of $3,530 and $10,920.
</t>
        </r>
      </text>
    </comment>
    <comment ref="F167" authorId="0" shapeId="0" xr:uid="{E6D44BF2-76A9-4359-B946-320CDF8B66C2}">
      <text>
        <r>
          <rPr>
            <b/>
            <sz val="9"/>
            <color indexed="81"/>
            <rFont val="Tahoma"/>
            <family val="2"/>
          </rPr>
          <t>Judi Dinkel:</t>
        </r>
        <r>
          <rPr>
            <sz val="9"/>
            <color indexed="81"/>
            <rFont val="Tahoma"/>
            <family val="2"/>
          </rPr>
          <t xml:space="preserve">
Initial Charge of $2,146.56 and credits issued from Budget for (4.32) &amp; (192.24) on JE472428
</t>
        </r>
      </text>
    </comment>
  </commentList>
</comments>
</file>

<file path=xl/sharedStrings.xml><?xml version="1.0" encoding="utf-8"?>
<sst xmlns="http://schemas.openxmlformats.org/spreadsheetml/2006/main" count="1083" uniqueCount="448">
  <si>
    <t>Total Request</t>
  </si>
  <si>
    <t>Start Date</t>
  </si>
  <si>
    <t>1. Grantee Organization:</t>
  </si>
  <si>
    <t>End Date</t>
  </si>
  <si>
    <t>Amount</t>
  </si>
  <si>
    <t>5. Service Dates:</t>
  </si>
  <si>
    <t>2. Contract Number:</t>
  </si>
  <si>
    <t>6a. TOTAL CVRF FUNDS CURRENTLY BEING REQUESTED</t>
  </si>
  <si>
    <t>6b. TOTAL CONTRACT AMOUNT</t>
  </si>
  <si>
    <t>6c. CONTRACT BALANCE BEFORE THIS REQUEST</t>
  </si>
  <si>
    <t>6d. CONTRACT BALANCE AFTER THIS REQUEST</t>
  </si>
  <si>
    <r>
      <rPr>
        <sz val="11"/>
        <rFont val="Arial"/>
        <family val="2"/>
      </rPr>
      <t>8. Compliance with CARES Act:</t>
    </r>
    <r>
      <rPr>
        <sz val="10"/>
        <color rgb="FF000000"/>
        <rFont val="Arial"/>
        <family val="2"/>
      </rPr>
      <t xml:space="preserve"> This request includes only necessary expenditures:
   a.) incurred due to the public health emergency with respect to the Coronavirus Disease 2019, 
   b.) were not accounted for in the budget most recently appproved as of March 27, 2020, and 
   c.) were incurred during the period that begins on March 1, 2020 and ends on December 30, 2020.</t>
    </r>
  </si>
  <si>
    <t xml:space="preserve">PRINT NAME, TITLE, and DATE below: </t>
  </si>
  <si>
    <t>3. Reimbursement Request #:</t>
  </si>
  <si>
    <t>Invoice or Billing Number</t>
  </si>
  <si>
    <r>
      <t xml:space="preserve">4. Final Request? Enter </t>
    </r>
    <r>
      <rPr>
        <b/>
        <i/>
        <sz val="11"/>
        <color rgb="FF7F7F7F"/>
        <rFont val="Arial"/>
        <family val="2"/>
      </rPr>
      <t>Yes</t>
    </r>
    <r>
      <rPr>
        <b/>
        <sz val="11"/>
        <color rgb="FF7F7F7F"/>
        <rFont val="Arial"/>
        <family val="2"/>
      </rPr>
      <t xml:space="preserve"> or </t>
    </r>
    <r>
      <rPr>
        <b/>
        <i/>
        <sz val="11"/>
        <color rgb="FF7F7F7F"/>
        <rFont val="Arial"/>
        <family val="2"/>
      </rPr>
      <t>No</t>
    </r>
  </si>
  <si>
    <r>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t>
    </r>
    <r>
      <rPr>
        <b/>
        <u/>
        <sz val="8.5"/>
        <rFont val="Arial"/>
        <family val="2"/>
      </rPr>
      <t>claims</t>
    </r>
    <r>
      <rPr>
        <b/>
        <sz val="8.5"/>
        <rFont val="Arial"/>
        <family val="2"/>
      </rPr>
      <t> or otherwise. (</t>
    </r>
    <r>
      <rPr>
        <b/>
        <u/>
        <sz val="8.5"/>
        <rFont val="Arial"/>
        <family val="2"/>
      </rPr>
      <t>U.S. Code Title 18, Section 1001</t>
    </r>
    <r>
      <rPr>
        <b/>
        <sz val="8.5"/>
        <rFont val="Arial"/>
        <family val="2"/>
      </rPr>
      <t> and Title 31, Sections 3729-3730 and 3801-3812).</t>
    </r>
  </si>
  <si>
    <t>11. Federal Funding Compliance Certification</t>
  </si>
  <si>
    <t>12.  SIGNATURE OF AUTHORIZED INDIVIDUAL below:</t>
  </si>
  <si>
    <t>Check "Yes" or "No" in the 3 cells below.</t>
  </si>
  <si>
    <r>
      <rPr>
        <b/>
        <sz val="11"/>
        <color rgb="FF000000"/>
        <rFont val="Calibri"/>
        <family val="2"/>
      </rPr>
      <t>Notes:</t>
    </r>
    <r>
      <rPr>
        <sz val="10"/>
        <color rgb="FF000000"/>
        <rFont val="Calibri"/>
        <family val="2"/>
      </rPr>
      <t xml:space="preserve"> Please retain all backup and supporting documentation including but not limited to email communications, contracts, receipts, invoices, budget records and ledgers for possible monitoring and audit for 5 years after final payment is made. </t>
    </r>
    <r>
      <rPr>
        <u/>
        <sz val="10"/>
        <color rgb="FF000000"/>
        <rFont val="Calibri"/>
        <family val="2"/>
      </rPr>
      <t>Do</t>
    </r>
    <r>
      <rPr>
        <sz val="10"/>
        <color rgb="FF000000"/>
        <rFont val="Calibri"/>
        <family val="2"/>
      </rPr>
      <t xml:space="preserve"> </t>
    </r>
    <r>
      <rPr>
        <u/>
        <sz val="10"/>
        <color rgb="FF000000"/>
        <rFont val="Calibri"/>
        <family val="2"/>
      </rPr>
      <t>not</t>
    </r>
    <r>
      <rPr>
        <sz val="10"/>
        <color rgb="FF000000"/>
        <rFont val="Calibri"/>
        <family val="2"/>
      </rPr>
      <t xml:space="preserve"> provide </t>
    </r>
    <r>
      <rPr>
        <u/>
        <sz val="10"/>
        <color rgb="FF000000"/>
        <rFont val="Calibri"/>
        <family val="2"/>
      </rPr>
      <t>any</t>
    </r>
    <r>
      <rPr>
        <sz val="10"/>
        <color rgb="FF000000"/>
        <rFont val="Calibri"/>
        <family val="2"/>
      </rPr>
      <t xml:space="preserve"> of that backup documentation with this request. Totals on this sheet will autofill to the Request Form. Add as many rows below as needed.</t>
    </r>
  </si>
  <si>
    <t>Eligible transfers or expenses incurred due to the public health emergency</t>
  </si>
  <si>
    <r>
      <t xml:space="preserve">Totals in Rows 7 and 10 on </t>
    </r>
    <r>
      <rPr>
        <b/>
        <u/>
        <sz val="10"/>
        <color rgb="FF000000"/>
        <rFont val="Arial"/>
        <family val="2"/>
      </rPr>
      <t>this</t>
    </r>
    <r>
      <rPr>
        <b/>
        <sz val="10"/>
        <color rgb="FF000000"/>
        <rFont val="Arial"/>
        <family val="2"/>
      </rPr>
      <t xml:space="preserve"> Sheet will autofill from the 10 Transfer/Expense tabs. DO NOT enter financial information in cells E7 and E10.</t>
    </r>
  </si>
  <si>
    <t>Expenses on Budgeted Personnel Diverted to a Substantially Different Use due to the COVID-19 public health emergency</t>
  </si>
  <si>
    <t>Payroll Expenses for Public Health and Safety Employees due to the COVID-19 public health emergency</t>
  </si>
  <si>
    <t>Expenses on Improving Telework Capabilities of Public Employees due to the COVID-19 public health emergency</t>
  </si>
  <si>
    <t>Medical Expenses incurred due to the COVID-19 public health emergency</t>
  </si>
  <si>
    <t>Public Health Expenses incurred due to the COVID-19 public health emergency</t>
  </si>
  <si>
    <t>Distance Learning Expenses incurred due to the COVID-19 public health emergency</t>
  </si>
  <si>
    <t xml:space="preserve">Distance Learning </t>
  </si>
  <si>
    <t xml:space="preserve">Public Health </t>
  </si>
  <si>
    <t xml:space="preserve">Medical </t>
  </si>
  <si>
    <t xml:space="preserve">Telework </t>
  </si>
  <si>
    <t>Expenses Associated with Issuance of Tax Anticipation Notes due to the COVID-19 public health emergency</t>
  </si>
  <si>
    <t>Tax Anticipation Notes</t>
  </si>
  <si>
    <t>Other</t>
  </si>
  <si>
    <t>Administrative Expenses</t>
  </si>
  <si>
    <t>Administrative</t>
  </si>
  <si>
    <t>COVID-19 Testing and Contact Tracing</t>
  </si>
  <si>
    <t>COVID-19 Testing</t>
  </si>
  <si>
    <t>Economic Support Other</t>
  </si>
  <si>
    <t>Food Programs</t>
  </si>
  <si>
    <t>Housing Support</t>
  </si>
  <si>
    <t>Nursing Home Assistance</t>
  </si>
  <si>
    <t>PPE</t>
  </si>
  <si>
    <t>Small Business Assistance</t>
  </si>
  <si>
    <t>Workers' Compensation</t>
  </si>
  <si>
    <t>Payroll PH and Safety</t>
  </si>
  <si>
    <t>Budgeted Diverted Personnel</t>
  </si>
  <si>
    <t xml:space="preserve">Other Related Expenses Incurred due to the COVID-19 public health emergency,  to include other eligible expenses that are not
captured in the available expenditure categories </t>
  </si>
  <si>
    <t>7a.</t>
  </si>
  <si>
    <t>7b.</t>
  </si>
  <si>
    <t>7c.</t>
  </si>
  <si>
    <t>7d.</t>
  </si>
  <si>
    <t>7e.</t>
  </si>
  <si>
    <t>7f.</t>
  </si>
  <si>
    <t>7g.</t>
  </si>
  <si>
    <t>7h.</t>
  </si>
  <si>
    <t>7i.</t>
  </si>
  <si>
    <t>7j.</t>
  </si>
  <si>
    <t>7k.</t>
  </si>
  <si>
    <t>7l.</t>
  </si>
  <si>
    <t>7m.</t>
  </si>
  <si>
    <t>7n.</t>
  </si>
  <si>
    <t>7o.</t>
  </si>
  <si>
    <t>7p.</t>
  </si>
  <si>
    <t>7q.</t>
  </si>
  <si>
    <t>7r.</t>
  </si>
  <si>
    <t>7h - Housing Support</t>
  </si>
  <si>
    <t>7k - Nursing Home Assistance</t>
  </si>
  <si>
    <t>Economic Support Expenses for small businesses incurred due to the COVID-19 public health emergency</t>
  </si>
  <si>
    <t>Economic Support Expenses for unemployment expenses incurred due to the COVID-19 public health emergency</t>
  </si>
  <si>
    <t>7a - Administrative</t>
  </si>
  <si>
    <t>7b - Budgeted Diverted Personnel</t>
  </si>
  <si>
    <t>7c - COVID-19 Testing</t>
  </si>
  <si>
    <t>7d - Economic Support Other</t>
  </si>
  <si>
    <t>7e - Tax Anticipation Notes</t>
  </si>
  <si>
    <t xml:space="preserve">7f - Distance Learning </t>
  </si>
  <si>
    <t>7g - Food Programs</t>
  </si>
  <si>
    <t xml:space="preserve">7i - Telework </t>
  </si>
  <si>
    <t xml:space="preserve">7j - Medical </t>
  </si>
  <si>
    <t>7l - Payroll PH and Safety</t>
  </si>
  <si>
    <t>7m - PPE</t>
  </si>
  <si>
    <t xml:space="preserve">7n - Public Health </t>
  </si>
  <si>
    <t>7o - Small Business Assistance</t>
  </si>
  <si>
    <t>7q - Workers' Compensation</t>
  </si>
  <si>
    <t>Cells below will autofill from the Reimbursement Report.</t>
  </si>
  <si>
    <t>7r - Other</t>
  </si>
  <si>
    <t>Nursing Home Assistance Expenses incurred due to the COVID-19 public health emergency</t>
  </si>
  <si>
    <t>Personal Protective Equipment expenses incurred due to the COVID-19 public health emergency</t>
  </si>
  <si>
    <t>Food Program Expenses incurred due to the COVID-19 public health emergency</t>
  </si>
  <si>
    <t>Housing Support Expenses incurred due to the COVID-19 public health emergency</t>
  </si>
  <si>
    <t>PLEASE REFER TO FEDERAL GUIDANCE REGULARLY AS IT IS UPDATED OFTEN.  FOR CURRENT INFORMATION, PLEASE SEE OUR RESOURCES SECTION OF OUR CORONAVIRUS RELIEF FUND WEBSITE.</t>
  </si>
  <si>
    <t>DOLA'S Coronavirus Relief Fund Resource Website</t>
  </si>
  <si>
    <t>Federal Guidance</t>
  </si>
  <si>
    <t>Federal Guidance FAQ</t>
  </si>
  <si>
    <t>9. Confirm your organization will retain all supporting documentation for this request and any audits for 7 years.</t>
  </si>
  <si>
    <r>
      <rPr>
        <b/>
        <sz val="10"/>
        <color rgb="FF000000"/>
        <rFont val="Arial"/>
        <family val="2"/>
      </rPr>
      <t>Submittal Note:</t>
    </r>
    <r>
      <rPr>
        <sz val="10"/>
        <color rgb="FF000000"/>
        <rFont val="Arial"/>
        <family val="2"/>
      </rPr>
      <t xml:space="preserve"> When complete, print or save all tabs in this spreadsheet as a PDF. Then submit as a single PDF in your Portal acct.</t>
    </r>
  </si>
  <si>
    <t>TeamDoLaiS#1</t>
  </si>
  <si>
    <t>10. Confirm your organization is not using ANY other funds for the reimbursements in this request.</t>
  </si>
  <si>
    <t>Date of Expense</t>
  </si>
  <si>
    <t>Eligible Category</t>
  </si>
  <si>
    <t>Description</t>
  </si>
  <si>
    <r>
      <t xml:space="preserve">Eligible expenses include: </t>
    </r>
    <r>
      <rPr>
        <sz val="10"/>
        <rFont val="Arial"/>
        <family val="2"/>
      </rPr>
      <t>No Specific Guidance as of 08/26/2020</t>
    </r>
  </si>
  <si>
    <r>
      <rPr>
        <b/>
        <sz val="10"/>
        <color rgb="FF000000"/>
        <rFont val="Arial"/>
        <family val="2"/>
      </rPr>
      <t>Eligible expenses include:</t>
    </r>
    <r>
      <rPr>
        <sz val="10"/>
        <color rgb="FF000000"/>
        <rFont val="Arial"/>
        <family val="2"/>
      </rPr>
      <t xml:space="preserve"> Payroll and benefit costs associated with public employees who could have been furloughed or otherwise laid off but who were instead repurposed to perform previously unbudgeted functions substantially dedicated to mitigating or responding to the COVID-19 public health emergency are covered.  This would include, for example, the costs of redeploying corrections facility staff to enable compliance with COVID-19 public health precautions through work such as enhanced sanitation or enforcing social distancing measures; the costs of redeploying police to support management and enforcement of stay-at-home orders; or the costs of diverting educational support staff or faculty to develop online learning capabilities, such as through providing information technology support that is not part of the staff or faculty’s ordinary responsibilities. See Federal Guidance.</t>
    </r>
  </si>
  <si>
    <t>Economic Support Expenses incurred due to the COVID-19 public health emergency</t>
  </si>
  <si>
    <r>
      <rPr>
        <b/>
        <sz val="10"/>
        <color rgb="FF000000"/>
        <rFont val="Arial"/>
        <family val="2"/>
      </rPr>
      <t>Eligible expenses include:</t>
    </r>
    <r>
      <rPr>
        <sz val="10"/>
        <color rgb="FF000000"/>
        <rFont val="Arial"/>
        <family val="2"/>
      </rPr>
      <t xml:space="preserve"> Cost of provision of grants to small businesses, state, local or tribal payroll support, and unemployment insurance costs related to the COVID-19 health emergency. See Federal Guidance.</t>
    </r>
  </si>
  <si>
    <r>
      <rPr>
        <b/>
        <sz val="10"/>
        <color rgb="FF000000"/>
        <rFont val="Arial"/>
        <family val="2"/>
      </rPr>
      <t>Eligible expenses include:</t>
    </r>
    <r>
      <rPr>
        <sz val="10"/>
        <color rgb="FF000000"/>
        <rFont val="Arial"/>
        <family val="2"/>
      </rPr>
      <t xml:space="preserve"> Costs associated with issuance of tax anticipation notes. If a government determines that the issuance of TANs is necessary due to the COVID-19 public health emergency, the government may expend payments from the Fund on the interest expense payable on TANs by the borrower and unbudgeted administrative and transactional costs, such as necessary payments to advisors and underwriters, associated with the issuance of the TANs.  See Federal Guidance.</t>
    </r>
  </si>
  <si>
    <r>
      <rPr>
        <b/>
        <sz val="10"/>
        <color rgb="FF000000"/>
        <rFont val="Arial"/>
        <family val="2"/>
      </rPr>
      <t xml:space="preserve">Eligible expenses include: </t>
    </r>
    <r>
      <rPr>
        <sz val="10"/>
        <color rgb="FF000000"/>
        <rFont val="Arial"/>
        <family val="2"/>
      </rPr>
      <t>Expenses to improve telework capabilities for public employees to enable compliance with COVID-19 public health precautions.  Telework expenditures must be limited to those that are necessary due to the public health emergency.  See Federal Guidance.</t>
    </r>
  </si>
  <si>
    <r>
      <rPr>
        <b/>
        <sz val="10"/>
        <color rgb="FF000000"/>
        <rFont val="Arial"/>
        <family val="2"/>
      </rPr>
      <t>Eligible expenses include:</t>
    </r>
    <r>
      <rPr>
        <sz val="10"/>
        <color rgb="FF000000"/>
        <rFont val="Arial"/>
        <family val="2"/>
      </rPr>
      <t xml:space="preserve"> Payroll for public health and public safety employees whose services are substantially dedicated to mitigating or responding to the COVID-19 public health emergency. See Federal Guidance.</t>
    </r>
  </si>
  <si>
    <r>
      <t xml:space="preserve">Eligible expenses include: </t>
    </r>
    <r>
      <rPr>
        <sz val="10"/>
        <rFont val="Arial"/>
        <family val="2"/>
      </rPr>
      <t>Expenses for acquisition and distribution of medical and protective supplies, including personal protective equipment, for medical personnel, police officers, social workers, child protection services, and child welfare officers, direct service providers for older adults and individuals with disabilities in community settings, and other public health or safety workers in connection with the COVID-19 public health emergency. (Partially moved from Public Health expenses.)  See Federal Guidance.</t>
    </r>
  </si>
  <si>
    <r>
      <rPr>
        <b/>
        <sz val="10"/>
        <color rgb="FF000000"/>
        <rFont val="Arial"/>
        <family val="2"/>
      </rPr>
      <t>Eligible expenses include:</t>
    </r>
    <r>
      <rPr>
        <sz val="10"/>
        <color rgb="FF000000"/>
        <rFont val="Arial"/>
        <family val="2"/>
      </rPr>
      <t xml:space="preserve"> Any other COVID-19-related expenses reasonably necessary to the function of government that satisfy the Fund’s eligibility criteria not otherwise listed on the combined reimbursement form. See Federal Guidance.</t>
    </r>
  </si>
  <si>
    <r>
      <t>Eligible expenses include:</t>
    </r>
    <r>
      <rPr>
        <sz val="10"/>
        <rFont val="Arial"/>
        <family val="2"/>
      </rPr>
      <t xml:space="preserve"> Increased workers compensation cost to the government due to the COVID-19 public health emergency incurred during the period beginning March 1, 2020, and ending December 30, 2020, is an eligible expense.  (Moved from Public Health expenses.) See Federal Guidance.</t>
    </r>
  </si>
  <si>
    <r>
      <t xml:space="preserve">Eligible expenses include: </t>
    </r>
    <r>
      <rPr>
        <sz val="10"/>
        <rFont val="Arial"/>
        <family val="2"/>
      </rPr>
      <t>Expenditures related to the provision of grants to small businesses to reimburse the costs of business interruption caused by required closures.  Governments have discretion in offering programs aimed at assisting small businesses with the costs of business interruption caused by required closures. The amount of a grant to a small business to reimburse the costs of business interruption caused by required closures would also be an eligible expenditure under section 601(d) of the Social Security Act, as outlined in the Guidance.  Costs are eligible in the absence of a stay-at-home order if such expenditures are determined by the government to be necessary.  (Moved from Economic Support)  See Federal Guidance.</t>
    </r>
  </si>
  <si>
    <r>
      <rPr>
        <b/>
        <sz val="10"/>
        <color rgb="FF000000"/>
        <rFont val="Arial"/>
        <family val="2"/>
      </rPr>
      <t>Eligible expenses include:</t>
    </r>
    <r>
      <rPr>
        <sz val="10"/>
        <color rgb="FF000000"/>
        <rFont val="Arial"/>
        <family val="2"/>
      </rPr>
      <t xml:space="preserve">  Expenses for COVID-19-related: communication and enforcement by State, territorial, local, and Tribal governments of public health orders, acquisition and distribution of medical and protective supplies, including sanitizing products for medical personnel, police officers, social workers, child protection services, and child welfare officers, direct service providers for older adults and individuals with disabilities in community settings, and other public health or safety workers, technical assistance to local authorities or other entities on mitigation of COVID-19-related threats to public health and safety, public safety measures undertaken in response to COVID-19, quarantining individuals, maintaining state prisons and county jails, including as relates to sanitation and improvement of social distancing measures, providing paid sick and paid family and medical leave to public employees to enable compliance, and for care for homeless populations provided to mitigate COVID-19 effects and enable compliance with COVID-19 public health precautions.  See Federal Guidance.</t>
    </r>
  </si>
  <si>
    <r>
      <t xml:space="preserve">Eligible expenses include: </t>
    </r>
    <r>
      <rPr>
        <sz val="10"/>
        <rFont val="Arial"/>
        <family val="2"/>
      </rPr>
      <t>Expenses for disinfection of public areas and other facilities, e.g., nursing homes, in response to the COVID-19 public health emergency.  (Moved from Public Health expenses.)  See Federal Guidance.</t>
    </r>
  </si>
  <si>
    <r>
      <rPr>
        <b/>
        <sz val="10"/>
        <color rgb="FF000000"/>
        <rFont val="Arial"/>
        <family val="2"/>
      </rPr>
      <t>Eligible expenses include:</t>
    </r>
    <r>
      <rPr>
        <sz val="10"/>
        <color rgb="FF000000"/>
        <rFont val="Arial"/>
        <family val="2"/>
      </rPr>
      <t xml:space="preserve"> COVID-19-related expenses of public hospitals, clinics, and similar facilities, establishing temporary public medical facilities and other measures to increase COVID-19 treatment capacity, including treatment costs, emergency medical response expenses, including transportation related to COVID-19, and expenses for establishing and operating public telemedicine capabilities for COVID-19 related treatment.  See Federal Guidance.</t>
    </r>
  </si>
  <si>
    <r>
      <t>Eligible expenses include:</t>
    </r>
    <r>
      <rPr>
        <sz val="10"/>
        <rFont val="Arial"/>
        <family val="2"/>
      </rPr>
      <t xml:space="preserve"> Grants to prevent eviction and assist in preventing homelessness that are a necessary expense incurred due to the COVID-19 public health emergency and that meet the other requirements for the use of Fund payments under section 601(d) of the Social Security Act outlined in the Guidance are eligible. As a general matter, providing assistance to recipients to enable them to meet property tax requirements would not be an eligible use of funds, but exceptions may be made in the case of assistance designed to prevent foreclosures.  (Moved from Economic Support.)  See Federal Guidance.</t>
    </r>
  </si>
  <si>
    <r>
      <rPr>
        <b/>
        <sz val="10"/>
        <color rgb="FF000000"/>
        <rFont val="Arial"/>
        <family val="2"/>
      </rPr>
      <t>Eligible expenses include:</t>
    </r>
    <r>
      <rPr>
        <sz val="10"/>
        <color rgb="FF000000"/>
        <rFont val="Arial"/>
        <family val="2"/>
      </rPr>
      <t xml:space="preserve"> Expenses to facilitate distance learning, including technological improvements, in connection with school closings to enable compliance with COVID-19 precautions. See Federal Guidance.</t>
    </r>
  </si>
  <si>
    <r>
      <rPr>
        <b/>
        <sz val="10"/>
        <color rgb="FF000000"/>
        <rFont val="Arial"/>
        <family val="2"/>
      </rPr>
      <t>Eligible expenses include:</t>
    </r>
    <r>
      <rPr>
        <sz val="10"/>
        <color rgb="FF000000"/>
        <rFont val="Arial"/>
        <family val="2"/>
      </rPr>
      <t xml:space="preserve"> Expenses for food delivery to residents, including, for example, senior citizens and other vulnerable populations, to enable compliance with COVID-19 public health precautions.  (Moved from Public Health expenses.)  See Federal Guidance.</t>
    </r>
  </si>
  <si>
    <r>
      <t xml:space="preserve">Eligible expenses include: </t>
    </r>
    <r>
      <rPr>
        <sz val="10"/>
        <rFont val="Arial"/>
        <family val="2"/>
      </rPr>
      <t>Costs of providing COVID-19 testing, including serological (antibody) testing. (Moved from Medical expenses.) See Federal Guidance.</t>
    </r>
  </si>
  <si>
    <r>
      <rPr>
        <b/>
        <sz val="10"/>
        <color rgb="FF000000"/>
        <rFont val="Arial"/>
        <family val="2"/>
      </rPr>
      <t>Ineligible expenses include:</t>
    </r>
    <r>
      <rPr>
        <sz val="10"/>
        <color rgb="FF000000"/>
        <rFont val="Arial"/>
        <family val="2"/>
      </rPr>
      <t xml:space="preserve"> Expenses that have or will be reimbursed by another federal program, reimbursement to donors, workforce bonuses other than hazard pay, severance pay and legal settlements. See Federal Guidance.</t>
    </r>
  </si>
  <si>
    <t>7p - Unemployment Benefits</t>
  </si>
  <si>
    <r>
      <rPr>
        <b/>
        <sz val="10"/>
        <color rgb="FF000000"/>
        <rFont val="Arial"/>
        <family val="2"/>
      </rPr>
      <t xml:space="preserve">Ineligible expenses include: </t>
    </r>
    <r>
      <rPr>
        <sz val="10"/>
        <color rgb="FF000000"/>
        <rFont val="Arial"/>
        <family val="2"/>
      </rPr>
      <t>Expenses that have or will be reimbursed by another federal program, reimbursement to donors, workforce bonuses other than hazard pay, severance pay and legal settlements. See Federal Guidance.</t>
    </r>
  </si>
  <si>
    <t>Unemployment Benefits</t>
  </si>
  <si>
    <r>
      <t xml:space="preserve">Eligible expenses include: </t>
    </r>
    <r>
      <rPr>
        <sz val="10"/>
        <rFont val="Arial"/>
        <family val="2"/>
      </rPr>
      <t>Unemployment insurance costs related to the COVID-19 public health emergency if such costs will not be reimbursed by the federal government pursuant to the CARES Act or otherwise.  (Moved from Economic Support.)  See Federal Guidance.</t>
    </r>
  </si>
  <si>
    <t>Economic Support Expenses for workers compensation benefit expenses incurred due to the COVID-19 public health emergency</t>
  </si>
  <si>
    <r>
      <t xml:space="preserve"> CORONAVIRUS RELIEF FUND (CVRF)                                         REIMBURSEMENT REQUEST                                                                                     </t>
    </r>
    <r>
      <rPr>
        <b/>
        <sz val="12"/>
        <rFont val="Trebuchet MS"/>
        <family val="2"/>
      </rPr>
      <t xml:space="preserve"> </t>
    </r>
    <r>
      <rPr>
        <sz val="11"/>
        <rFont val="Trebuchet MS"/>
        <family val="2"/>
      </rPr>
      <t>Please only enter information on this sheet in the yellow highlight areas.                        Revised: 09/08/2020</t>
    </r>
  </si>
  <si>
    <t xml:space="preserve">Douglas County </t>
  </si>
  <si>
    <t>No</t>
  </si>
  <si>
    <t>CVRF-CM-018</t>
  </si>
  <si>
    <t>PV476570</t>
  </si>
  <si>
    <t>PV476571</t>
  </si>
  <si>
    <t>PV474592</t>
  </si>
  <si>
    <t>PV476211</t>
  </si>
  <si>
    <t>JE474843</t>
  </si>
  <si>
    <t>PV474078</t>
  </si>
  <si>
    <t>JE469317</t>
  </si>
  <si>
    <t>PV471688</t>
  </si>
  <si>
    <t>PV471586</t>
  </si>
  <si>
    <t>PV471587</t>
  </si>
  <si>
    <t>PV471601</t>
  </si>
  <si>
    <t>PV471457</t>
  </si>
  <si>
    <t>PV471459</t>
  </si>
  <si>
    <t>PV471455</t>
  </si>
  <si>
    <t>PV471454</t>
  </si>
  <si>
    <t>PV471461</t>
  </si>
  <si>
    <t>PV471463</t>
  </si>
  <si>
    <t>PV471453</t>
  </si>
  <si>
    <t>PV472178</t>
  </si>
  <si>
    <t>PV472188</t>
  </si>
  <si>
    <t>PV472186</t>
  </si>
  <si>
    <t>PV472112</t>
  </si>
  <si>
    <t>PV472047</t>
  </si>
  <si>
    <t>PV471996</t>
  </si>
  <si>
    <t>PV471922</t>
  </si>
  <si>
    <t>PV471771</t>
  </si>
  <si>
    <t>PV471772</t>
  </si>
  <si>
    <t>PV471782</t>
  </si>
  <si>
    <t>PV471444</t>
  </si>
  <si>
    <t>PV471358</t>
  </si>
  <si>
    <t>PV472531</t>
  </si>
  <si>
    <t>PV472709</t>
  </si>
  <si>
    <t>PV472708</t>
  </si>
  <si>
    <t>PV471813</t>
  </si>
  <si>
    <t>PV472812</t>
  </si>
  <si>
    <t>PV472778</t>
  </si>
  <si>
    <t>PV472999</t>
  </si>
  <si>
    <t>PV 472998</t>
  </si>
  <si>
    <t>PV473443</t>
  </si>
  <si>
    <t>PV473463</t>
  </si>
  <si>
    <t>PV473462</t>
  </si>
  <si>
    <t>PV473346</t>
  </si>
  <si>
    <t>PV473367</t>
  </si>
  <si>
    <t>PV473860</t>
  </si>
  <si>
    <t>PV473847</t>
  </si>
  <si>
    <t>PV475644</t>
  </si>
  <si>
    <t>PV475391</t>
  </si>
  <si>
    <t>PV474802</t>
  </si>
  <si>
    <t>PV474700</t>
  </si>
  <si>
    <t>PV475930</t>
  </si>
  <si>
    <t>PV476872</t>
  </si>
  <si>
    <t>PV476583</t>
  </si>
  <si>
    <t>PV476393</t>
  </si>
  <si>
    <t>PV476392</t>
  </si>
  <si>
    <t>PV476390</t>
  </si>
  <si>
    <t>PV470534</t>
  </si>
  <si>
    <t>PV470689</t>
  </si>
  <si>
    <t>PV471124</t>
  </si>
  <si>
    <t>PV471342</t>
  </si>
  <si>
    <t>PV471275</t>
  </si>
  <si>
    <t>PV472795</t>
  </si>
  <si>
    <t>IT Reimb #1</t>
  </si>
  <si>
    <t>JE472428</t>
  </si>
  <si>
    <t>JE471321</t>
  </si>
  <si>
    <t>JE473544</t>
  </si>
  <si>
    <t>JE476309</t>
  </si>
  <si>
    <t>JE193958</t>
  </si>
  <si>
    <t>PV473452</t>
  </si>
  <si>
    <t>PV473539</t>
  </si>
  <si>
    <t>PV472599</t>
  </si>
  <si>
    <t>PV471675</t>
  </si>
  <si>
    <t>PV471187</t>
  </si>
  <si>
    <t>6/30/020</t>
  </si>
  <si>
    <t>3/1-6/30/20</t>
  </si>
  <si>
    <t>Thomas Scientific - 20% deposit for 100,320 N95 respirator masks</t>
  </si>
  <si>
    <t>MOPEC - Air filter for Coroner</t>
  </si>
  <si>
    <t xml:space="preserve">Beacon Communications LLS - BOCC hearing room VTC solution </t>
  </si>
  <si>
    <t xml:space="preserve">Thomas Scientific - 20% deposit for 100,000 isolation gowns </t>
  </si>
  <si>
    <t xml:space="preserve">Insight Public Sector - Audio conference subscription licenses </t>
  </si>
  <si>
    <t>Western Paper Distributors - Chemical splash goggles</t>
  </si>
  <si>
    <t>Western Paper Distributors - Purell pump hand sanitizer</t>
  </si>
  <si>
    <t>Western Paper Distributors - 50 boxes of exam gloves</t>
  </si>
  <si>
    <t>Handcuff Warehouse - 5000 Chicago spit hoods for jail</t>
  </si>
  <si>
    <t xml:space="preserve">Hopkins Medical Products - Face shields </t>
  </si>
  <si>
    <t>Hopkins Medical Products - Touch free thermometers</t>
  </si>
  <si>
    <t xml:space="preserve">Mission Hills Church - Food Bank Support </t>
  </si>
  <si>
    <t xml:space="preserve">Secor Cares - Food Bank Support </t>
  </si>
  <si>
    <t xml:space="preserve">Valley View Christian Church - Food Bank Support </t>
  </si>
  <si>
    <t xml:space="preserve">Church of the Rock - Food Bank Support </t>
  </si>
  <si>
    <t xml:space="preserve">Help and Hope Center - Food Bank Support </t>
  </si>
  <si>
    <t xml:space="preserve">Integrated Family Community SE - Food Bank Support </t>
  </si>
  <si>
    <t xml:space="preserve">Front Range Christian Church - Food Bank Support </t>
  </si>
  <si>
    <t xml:space="preserve">Cherry Hills Community Church - Food Bank Support </t>
  </si>
  <si>
    <t xml:space="preserve">Parker Task Force - Food Bank Support </t>
  </si>
  <si>
    <t xml:space="preserve">Society of St Vincent De Paul - Food Bank Support </t>
  </si>
  <si>
    <t xml:space="preserve">Catholic Charities of Central - Food Bank Support </t>
  </si>
  <si>
    <t>Residence Inn Denver South - non-congregating shelter</t>
  </si>
  <si>
    <t>Lohmiller &amp; Co - Plug in plus air purifier</t>
  </si>
  <si>
    <t xml:space="preserve">Go to Tags - 20 cartons of 2000 medical masks </t>
  </si>
  <si>
    <t xml:space="preserve">Thomas Scientific - 800 cases of isolation gowns </t>
  </si>
  <si>
    <t xml:space="preserve">Absolute Graphics Inc - 3000 Cotton Double ply face masks </t>
  </si>
  <si>
    <t xml:space="preserve">Cintas Corportation - coveralls and safety glasses </t>
  </si>
  <si>
    <t>Strack Inc - N95 respirator masks</t>
  </si>
  <si>
    <t xml:space="preserve">Great Western Seal and Gasket - 1000 face shields </t>
  </si>
  <si>
    <t>Eon Office Products - Nitrile gloves</t>
  </si>
  <si>
    <t>Carepoint Financial LLC - 5000 K95 masks</t>
  </si>
  <si>
    <t>Go to Tags - 40,000 2 ply medical masks</t>
  </si>
  <si>
    <t xml:space="preserve">Cintas Corportation - 17 cases of coveralls  </t>
  </si>
  <si>
    <t xml:space="preserve">Great Western Seal and Gasket - 1600 face shields </t>
  </si>
  <si>
    <t xml:space="preserve">Great Western Seal and Gasket - 400 face shields </t>
  </si>
  <si>
    <t xml:space="preserve">Charm-Tex Inc - 2 cases of disinfectant wipes </t>
  </si>
  <si>
    <t>Integrated Cleaning Services - Level 1 COVID disinfect and sanitize Wildcat DMV</t>
  </si>
  <si>
    <t xml:space="preserve">Fedex - shipping/customs for delivery of N95 masks </t>
  </si>
  <si>
    <t xml:space="preserve">UPS - Shipping/customs for delivery of fabric masks </t>
  </si>
  <si>
    <t xml:space="preserve">Strack Inc - 1000 safety glasses </t>
  </si>
  <si>
    <t xml:space="preserve">Great Western Seal and Gasket - 3500 face shields </t>
  </si>
  <si>
    <t xml:space="preserve">Great Western Seal and Gasket - 1500 face shields </t>
  </si>
  <si>
    <t xml:space="preserve">Go to Tags - 60,000 2 ply medical masks </t>
  </si>
  <si>
    <t xml:space="preserve">Medline Industries Inc - blood pressure cuffs </t>
  </si>
  <si>
    <t xml:space="preserve">Thomas Scientific - N95 masks </t>
  </si>
  <si>
    <t>WS Darley &amp; Company - 352 direct vent softside goggles</t>
  </si>
  <si>
    <t xml:space="preserve">WS Darley &amp; Company - Bacteriostatic sanitizing wipes </t>
  </si>
  <si>
    <t xml:space="preserve">Thomas Scientific - 15000 nitrile exam gloves </t>
  </si>
  <si>
    <t xml:space="preserve">Thomas Scientific - Nitrile gloves </t>
  </si>
  <si>
    <t xml:space="preserve">WS Darley and Company - 400,000 surgical masks </t>
  </si>
  <si>
    <t xml:space="preserve">WS Darley and Company - 250 direct vent softside goggles </t>
  </si>
  <si>
    <t xml:space="preserve">Cintas Corportation - 400 cases of coveralls </t>
  </si>
  <si>
    <t xml:space="preserve">Thomas Scientific - 25% deposit for 100,000 nitrile gloves </t>
  </si>
  <si>
    <t xml:space="preserve">Medline Industries Inc - 100 cases of isolation gowns </t>
  </si>
  <si>
    <t xml:space="preserve">Medline Industries Inc - 166 cases of peri-care wipes </t>
  </si>
  <si>
    <t xml:space="preserve">Medline Industries Inc - 1 blood pressure cuff </t>
  </si>
  <si>
    <t xml:space="preserve">Source Office Products - disinfecting wipes </t>
  </si>
  <si>
    <t>Integrated Cleaning Services - Level 1 COVID disinfect and sanitize Wilcox, Miller Sheriff</t>
  </si>
  <si>
    <t xml:space="preserve">Go to Tags - Shipping for PV471358/PO40242 40,000 masks </t>
  </si>
  <si>
    <t xml:space="preserve">Integrated Cleaning Services - Additional staff 2 hours /da 3/16-3/31 for COVID19 cleaning </t>
  </si>
  <si>
    <t xml:space="preserve">Equity 8 LLC - 2,500 ply face masks </t>
  </si>
  <si>
    <t xml:space="preserve">Dollar Tree - 94 spray bottles </t>
  </si>
  <si>
    <t xml:space="preserve">Cintas Corporation - 400 N95 masks </t>
  </si>
  <si>
    <t xml:space="preserve">Equity 8 LLC - 2,500 3 ply face masks </t>
  </si>
  <si>
    <t>Cintas Corportation - 1,008 forehead thermometers</t>
  </si>
  <si>
    <t>Pro-Therms - 12 forehead thermometers</t>
  </si>
  <si>
    <t>Pro-Therms - 6 forehead thermometers</t>
  </si>
  <si>
    <t>Eon Office Products - 21 boxes of Nitrile gloves</t>
  </si>
  <si>
    <t>Lowes - 108 spray bottles</t>
  </si>
  <si>
    <t xml:space="preserve">Amazon - 40 ArmorDillo 36" x 200" easy to use hardwood floor, surface </t>
  </si>
  <si>
    <t>Amazon - 10 heavy duty 5 gallon pump dispensers</t>
  </si>
  <si>
    <t xml:space="preserve">Amazon - 72 dispenser pumps for gallon jug </t>
  </si>
  <si>
    <t xml:space="preserve">Grainger - 6 hand sanitizer dispensers </t>
  </si>
  <si>
    <t xml:space="preserve">Amazon - 24 oz spray bottles </t>
  </si>
  <si>
    <t xml:space="preserve">Grainger - 1 gel hand sanitizer </t>
  </si>
  <si>
    <t xml:space="preserve">Grainger - 48 bottles of hand sanitizer </t>
  </si>
  <si>
    <t xml:space="preserve">Grainger - 47 bottles of hand sanitizer </t>
  </si>
  <si>
    <t xml:space="preserve">Lowes - 50 spray bottles </t>
  </si>
  <si>
    <t xml:space="preserve">Sherwin Williams - 130 respirator masks </t>
  </si>
  <si>
    <t xml:space="preserve">Carrier West - Air purifiers and filters </t>
  </si>
  <si>
    <t xml:space="preserve">Western Paper Distributors - 5 spray bottles </t>
  </si>
  <si>
    <t xml:space="preserve">Western Paper Distributors - 20 spray bottles </t>
  </si>
  <si>
    <t xml:space="preserve">Western Paper Distributors - 40 spray bottles </t>
  </si>
  <si>
    <t xml:space="preserve">Western Paper Distributors - 95 spray bottles </t>
  </si>
  <si>
    <t xml:space="preserve">Hobby Lobby - 11 spray bottles </t>
  </si>
  <si>
    <t xml:space="preserve">Western Paper Distributors - Total 360 disinfectant cleaner </t>
  </si>
  <si>
    <t xml:space="preserve">Western Paper Distributors - Lemon Zip Disinfectant </t>
  </si>
  <si>
    <t xml:space="preserve">Hobby Lobby - 10 spray bottles </t>
  </si>
  <si>
    <t xml:space="preserve">Hobby Lobby - 6 spray bottles </t>
  </si>
  <si>
    <t xml:space="preserve">Western Paper Distributors - Lemon Zip Disinfectant and 60 trigger sprayers </t>
  </si>
  <si>
    <t xml:space="preserve">Western Paper Distributors - 15 cases of paper towels </t>
  </si>
  <si>
    <t xml:space="preserve">Western Paper Distributors - 20 cases of bigfold EPA towels </t>
  </si>
  <si>
    <t xml:space="preserve">Western Paper Distributors - 30 cases of mild foam soap </t>
  </si>
  <si>
    <t xml:space="preserve">Carrier West - 4 Air purifiers </t>
  </si>
  <si>
    <t xml:space="preserve">Western Paper Distributors - hydrogen peroxide disinfectant wipes </t>
  </si>
  <si>
    <t xml:space="preserve">Western Paper Distributors - 35 cases of paper towels </t>
  </si>
  <si>
    <t xml:space="preserve">Western Paper Distributors - 40 cases of roll towel </t>
  </si>
  <si>
    <t xml:space="preserve">Western Paper Distributors - disinfectant and nitrile gloves </t>
  </si>
  <si>
    <t xml:space="preserve">Carrier West - 4 air purifiers </t>
  </si>
  <si>
    <t xml:space="preserve">Western Paper Distributors - 67 cases of roll towel </t>
  </si>
  <si>
    <t>Western Paper Distributors - 40 cases of TP, 40 cases of roll towel</t>
  </si>
  <si>
    <t>Western Paper Distributors - TP, paper towel, disinfectant, hand sanitizer</t>
  </si>
  <si>
    <t>Mystic Mountain - 20 5 gallon containers of hand sanitizer</t>
  </si>
  <si>
    <t xml:space="preserve">Western Paper Distributors - 444 bionic full face shields </t>
  </si>
  <si>
    <t xml:space="preserve">Dollar Tree - 30 spray bottles </t>
  </si>
  <si>
    <t xml:space="preserve">Hobby Lobby - 100 spray bottles </t>
  </si>
  <si>
    <t xml:space="preserve">Michaels - 3 spray bottles </t>
  </si>
  <si>
    <t xml:space="preserve">Walgreens - 2 spray bottles </t>
  </si>
  <si>
    <t xml:space="preserve">Cintas Corporation - coveralls and safety glasses </t>
  </si>
  <si>
    <t xml:space="preserve">Amazon - 121 spray bottles </t>
  </si>
  <si>
    <t xml:space="preserve">Amazon - 40 funnels </t>
  </si>
  <si>
    <t>Western Paper Distributors - 10 cases of Purell hand sanitizer</t>
  </si>
  <si>
    <t xml:space="preserve">Western Paper Distributors - 20 cases Clorox wipes </t>
  </si>
  <si>
    <t xml:space="preserve">Western Paper Distributors - 4 cases total 360 Disinfectant Cleaner </t>
  </si>
  <si>
    <t xml:space="preserve">Western Paper Distributors - 2 cases of Purell ADX Advanced Hand Sanitizer </t>
  </si>
  <si>
    <t>Budget - van to deliver PPE/Testing supplies</t>
  </si>
  <si>
    <t>Western Paper Distributors - 34 cases of Purell ADX Advanced Hand Sanitizer</t>
  </si>
  <si>
    <t>Piedmont Plastics - 15 clear acrylic sheets w/ antimicrobial technology for barriers</t>
  </si>
  <si>
    <t xml:space="preserve">Western Paper Distributors - 16 cases of Purell ADX Advanced Hand Sanitizer </t>
  </si>
  <si>
    <t xml:space="preserve">Western Paper Distributors - 2 cases Total 360 Disinfectant cleaner </t>
  </si>
  <si>
    <t xml:space="preserve">Western Paper Distributors - Clorox 360 Electrostatic Sprayer </t>
  </si>
  <si>
    <t xml:space="preserve">Western Paper Distributors - 5 cases Total 360 Disinfectant cleaner </t>
  </si>
  <si>
    <t xml:space="preserve">Western Paper Distributors - 8 cases of Purell ADX Advanced Hand Sanitizer </t>
  </si>
  <si>
    <t xml:space="preserve">Western Paper Distributors - 15 cases of simple hygiene foam hand sanitizer </t>
  </si>
  <si>
    <t xml:space="preserve">Western Paper Distributors - 2 cases gel hand sanitizer w/ dispenser stands </t>
  </si>
  <si>
    <t xml:space="preserve">Western Paper Distributors - 4 corded disinfecting sprayers </t>
  </si>
  <si>
    <t xml:space="preserve">Big Dog Wraps - 200 floor graphics for social distancing </t>
  </si>
  <si>
    <t xml:space="preserve">Amazon - 15 sneeze guards for counter, reception, etc. </t>
  </si>
  <si>
    <t xml:space="preserve">Amazon - 3,850 3 layer facial protective facial cloths </t>
  </si>
  <si>
    <t xml:space="preserve">Medex Supply - 140 disposable stethoscopes </t>
  </si>
  <si>
    <t>Mystic Mountain - 80 4oz containers of hand sanitizer</t>
  </si>
  <si>
    <t>Murdochs - 200 ft of material chain to hang COVID barriers</t>
  </si>
  <si>
    <t>Miami Fitwear - 15 cloth face masks</t>
  </si>
  <si>
    <t xml:space="preserve">Galco - Acrylic panels and installation hardware </t>
  </si>
  <si>
    <t xml:space="preserve">Amazon - rubber trim edge for sneeze guards </t>
  </si>
  <si>
    <t>Piedmont Plastics - 10 clear acrylic sheets w/ antimicrobial technology for barriers</t>
  </si>
  <si>
    <t xml:space="preserve">Source Office Products - batteries </t>
  </si>
  <si>
    <t>Western Paper Distributors - 2,317 chemical splash goggles</t>
  </si>
  <si>
    <t>Western Paper Distributors - Nitrile gloves</t>
  </si>
  <si>
    <t xml:space="preserve">Amazon - 48 portable reusable fine mister spray bottles </t>
  </si>
  <si>
    <t xml:space="preserve">Western Paper Distributors - 60 cases of disinfectant cleaners </t>
  </si>
  <si>
    <t>Western Paper Distributors - 40 cases gel hand sanitizer, 30 sanitizer stands w/pump</t>
  </si>
  <si>
    <t xml:space="preserve">Western Paper Distributors - Clorox 360 Electrostatic sprayer </t>
  </si>
  <si>
    <t xml:space="preserve">Western Paper Distributors - 40 cases get sanitizer, 30 sanitizer stands with pump </t>
  </si>
  <si>
    <t xml:space="preserve">Design West - clear acrylic sheet </t>
  </si>
  <si>
    <t>Budget - van to deliver PPE/Testing site supplies</t>
  </si>
  <si>
    <t>Amazon - nitrile gloves</t>
  </si>
  <si>
    <t xml:space="preserve">Amazon - 10 forehead thermometers </t>
  </si>
  <si>
    <t xml:space="preserve">Amazon - 24 cases hospital grade disinfectant </t>
  </si>
  <si>
    <t xml:space="preserve">Amazon - 150 child size masks </t>
  </si>
  <si>
    <t xml:space="preserve">Amazon - 3000 OR caps </t>
  </si>
  <si>
    <t>Staples - nitrile gloves</t>
  </si>
  <si>
    <t xml:space="preserve">Western Paper Distributors - 17 bionic full face shields </t>
  </si>
  <si>
    <t xml:space="preserve">Amazon - 52 sneeze guards </t>
  </si>
  <si>
    <t xml:space="preserve">Amazon - 50 sneeze guards </t>
  </si>
  <si>
    <t xml:space="preserve">Grainger - Gaffers tape for social distancing markings </t>
  </si>
  <si>
    <t xml:space="preserve">Amazon - 30 sneeze guards </t>
  </si>
  <si>
    <t xml:space="preserve">Amazon - portable reusable fine mist sprayer bottles </t>
  </si>
  <si>
    <t xml:space="preserve">Big Dog Wraps - social distancing / hand washing sticker </t>
  </si>
  <si>
    <t xml:space="preserve">Amazon - disposable shoe covers </t>
  </si>
  <si>
    <t xml:space="preserve">Dollar Tree - 120 spray bottles </t>
  </si>
  <si>
    <t xml:space="preserve">Medline Industries Inc - medical gowns </t>
  </si>
  <si>
    <t xml:space="preserve">Discount disposables - medical procedural masks </t>
  </si>
  <si>
    <t xml:space="preserve">Amazon - Purell hand sanitizing wipes and 1 liter pump of gel </t>
  </si>
  <si>
    <t>Envirosafety - masks, hand wipes, goggles, safety goggles</t>
  </si>
  <si>
    <t>Cables and Sensors - 400 disposable temperature probe covers for Behavioral Health</t>
  </si>
  <si>
    <t>STM Tuned Inc - nitrile gloves</t>
  </si>
  <si>
    <t xml:space="preserve">Thomas Scientific - additional delivery fees for masks </t>
  </si>
  <si>
    <t xml:space="preserve">Thomas Scientific - face masks </t>
  </si>
  <si>
    <t xml:space="preserve">Thomas Scientific - gowns </t>
  </si>
  <si>
    <t xml:space="preserve">Western Paper Distributors - Comet disinfectant / sanitizer spray </t>
  </si>
  <si>
    <t xml:space="preserve">Thomas Scientific - face shields </t>
  </si>
  <si>
    <t xml:space="preserve">Thomas Scientific - various disinfecting wipes, cleansers </t>
  </si>
  <si>
    <t xml:space="preserve">Thomas Scientific - KN95 respirator masks </t>
  </si>
  <si>
    <t xml:space="preserve">Western Paper Distributors - 21 cases of Comet disinfectant / sanitizer spray </t>
  </si>
  <si>
    <t xml:space="preserve">Western Paper Distributors - 25 cases of OXIVIR wipes </t>
  </si>
  <si>
    <t xml:space="preserve">Tiger Medical - 30 PROSCOPE single head disposable nurse stethescopes </t>
  </si>
  <si>
    <t>Western Paper Distributors - nitrile gloves</t>
  </si>
  <si>
    <t xml:space="preserve">Amazon - nitrile gloves </t>
  </si>
  <si>
    <t xml:space="preserve">Amazon - nitrile gloves and alcohol wipes </t>
  </si>
  <si>
    <t xml:space="preserve">Amazon - 200 ear strap extenders for masks </t>
  </si>
  <si>
    <t xml:space="preserve">Amazon - 150 ear strap extenders for masks </t>
  </si>
  <si>
    <t>Home Depot - chains to hang acrylic dividers</t>
  </si>
  <si>
    <t xml:space="preserve">Western Paper Distributors - AERO Germicidal Cleaner - 40 cases </t>
  </si>
  <si>
    <t>Western Paper Distributors - 2 cases Handz free liquid sanitizer</t>
  </si>
  <si>
    <t xml:space="preserve">Source Office Products - AAA batteries </t>
  </si>
  <si>
    <t>Amazon - mask strap extenders</t>
  </si>
  <si>
    <t xml:space="preserve">Lowes - 72 spray bottles </t>
  </si>
  <si>
    <t>Moxiedori - mask strap extenders</t>
  </si>
  <si>
    <t>Amazon - ceiling track kit to hang curtains to support social distancing</t>
  </si>
  <si>
    <t>AIS Specialty - 40 gallons Han-I-Size</t>
  </si>
  <si>
    <t xml:space="preserve">Amazon - hooks for ceiling track kit to support social distancing </t>
  </si>
  <si>
    <t xml:space="preserve">Amazon - 20 hanging acrylic plexiglass shields </t>
  </si>
  <si>
    <t xml:space="preserve">Amazon - 30 hanging acrylic plexiglass shields </t>
  </si>
  <si>
    <t>Amazon - 10 sneeze/cough plixiglass shields</t>
  </si>
  <si>
    <t xml:space="preserve">Lowes - 36 spray bottles </t>
  </si>
  <si>
    <t>Mystic Mountain - 35 gallons hand sanitizer</t>
  </si>
  <si>
    <t xml:space="preserve">Employees hired to manage COVID 19 response in EOC </t>
  </si>
  <si>
    <t>AYTU Bioscience - 100 COVID testing kits</t>
  </si>
  <si>
    <t>Amazon - 48 sneeze guard protection barriers</t>
  </si>
  <si>
    <t>Amazon - 20 sneeze guard protrctive barriers</t>
  </si>
  <si>
    <t xml:space="preserve">Amazon - 100 social distance floor stickers </t>
  </si>
  <si>
    <t>Amazon - 2 forehead thermometers</t>
  </si>
  <si>
    <t xml:space="preserve">Amazon - onezip slider bags 2.5 gallons </t>
  </si>
  <si>
    <t xml:space="preserve">AIS Specialty - 3 cases of Total Release Disinfectant </t>
  </si>
  <si>
    <t>Western Paper Distributors - paper towels, Comet disinfectant spray, nitrile gloves</t>
  </si>
  <si>
    <t>Western Paper Distributors - Chemical splash goggles and face shields</t>
  </si>
  <si>
    <t>Western Paper Distributors - 10 cases gel hand sanitizer</t>
  </si>
  <si>
    <t xml:space="preserve">Western Paper Distributors - 4 cases Total 360 disinfectant cleaner </t>
  </si>
  <si>
    <t xml:space="preserve">Cintas Corporation - trauma bag </t>
  </si>
  <si>
    <t xml:space="preserve">Safety Signs - 50 stop the spread signs </t>
  </si>
  <si>
    <t xml:space="preserve">Safety Signs - 50 social distancing signs, 40 stop the spread signs </t>
  </si>
  <si>
    <t>Safety Signs - physical distancing, wear your mask, social distancing signs</t>
  </si>
  <si>
    <t>Western Paper Distributors - gel hand sanitizer</t>
  </si>
  <si>
    <t xml:space="preserve">RTS Landscaping - 1500 K95 masks </t>
  </si>
  <si>
    <t xml:space="preserve">AYTU Consumer Health - 25 COVID 19 Rapid Tests </t>
  </si>
  <si>
    <t xml:space="preserve">Pro-Com Compliance - pre-employment testing </t>
  </si>
  <si>
    <t xml:space="preserve">Jon Surbeck - mileage distribution of PPE in personal vehicle </t>
  </si>
  <si>
    <t xml:space="preserve">Veronica Moody - mileage distribution of PPE in personal vehicle </t>
  </si>
  <si>
    <t>3/1-7/31/20</t>
  </si>
  <si>
    <t>CARES M SEP2020</t>
  </si>
  <si>
    <t>3/1-5/31/20</t>
  </si>
  <si>
    <t>DC IT COVID purchases to improve telework  - Reimbursement #1</t>
  </si>
  <si>
    <t>`</t>
  </si>
  <si>
    <t>Castle Pines - 6 expenses related to COVID related signage (social distancing, office closures, "Safer at Home", wear masks, precautionary signage)</t>
  </si>
  <si>
    <t>Castle Pines - 10 expenses related to improving telework capabilities (zoom subscriptions, earset purchases, training)</t>
  </si>
  <si>
    <t>3/1 - 7/31/20</t>
  </si>
  <si>
    <t>Castle Pines - 4 expenses related to PPE (face masks, latex gloves, hand sanitizer)</t>
  </si>
  <si>
    <t xml:space="preserve">Castle Pines - 3 expenses related to the economic support program </t>
  </si>
  <si>
    <t>Castle Rock - 20 expenses related to medical costs (hand sprayers, bleach, sanitizing wipes, surgical masks, disinfecting and decontaminating medical transportation)</t>
  </si>
  <si>
    <t>Castle Rock - 51 expenses to improve Telework capabilities (Webex subscriptions, webcam purchases, docking stations, Zoom subscriptions, training costs)</t>
  </si>
  <si>
    <t>Castle Rock - 234 expenses related to PPE (gloves, masks, sneeze guards, surgical masks, Tyvek suits)</t>
  </si>
  <si>
    <t xml:space="preserve">Castle Rock - 108 expenses related to the CR small business grant program and economic assistance, 4 expenses related to software configuration in relation to the small business program  </t>
  </si>
  <si>
    <t xml:space="preserve">Castle Rock - Other expenses related to communication of COVID related comunication, news, and messaging </t>
  </si>
  <si>
    <t>Castle Rock - 405 expenses relating to Public Health (COVID sick pay, COVID FMLA, materials to facilitate public safety measures, disinfecting supplies, COVID signage)</t>
  </si>
  <si>
    <t>Larkspur - 4 expenses related to improving telework (Zoom subscriptions, other employee needs for telework)</t>
  </si>
  <si>
    <t>Larkspur - 4 expenses related to Public Health (disinfecting supples)</t>
  </si>
  <si>
    <t>Larkspur - 2 expenses related to PPE (sanitizer and sanitizing wipes )</t>
  </si>
  <si>
    <t>Larkspur - 2 expenses for legal assistance in response to the COVID pandemic</t>
  </si>
  <si>
    <t>Parker - Telework expenses (webcam purchases, remote work set up for employees)</t>
  </si>
  <si>
    <t>Parker - Public health expenses (sanitizing supplies, disinfecting of public areas, signs for communicating COVID related messaging)</t>
  </si>
  <si>
    <t>Andrew Copland, Director of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</si>
</sst>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m/dd/yy;@"/>
  </numFmts>
  <fonts count="52">
    <font>
      <sz val="10"/>
      <color rgb="FF000000"/>
      <name val="Arial"/>
    </font>
    <font>
      <b/>
      <sz val="12"/>
      <color rgb="FF000000"/>
      <name val="Calibri"/>
      <family val="2"/>
    </font>
    <font>
      <b/>
      <sz val="10"/>
      <color theme="1"/>
      <name val="Calibri"/>
      <family val="2"/>
    </font>
    <font>
      <sz val="10"/>
      <name val="Arial"/>
      <family val="2"/>
    </font>
    <font>
      <b/>
      <sz val="12"/>
      <color theme="1"/>
      <name val="Arial"/>
      <family val="2"/>
    </font>
    <font>
      <sz val="11"/>
      <color theme="1"/>
      <name val="Calibri"/>
      <family val="2"/>
    </font>
    <font>
      <b/>
      <sz val="12"/>
      <color theme="1"/>
      <name val="Calibri"/>
      <family val="2"/>
    </font>
    <font>
      <sz val="10"/>
      <color theme="1"/>
      <name val="Calibri"/>
      <family val="2"/>
    </font>
    <font>
      <b/>
      <sz val="11"/>
      <color theme="1"/>
      <name val="Calibri"/>
      <family val="2"/>
    </font>
    <font>
      <b/>
      <sz val="11"/>
      <color rgb="FF7F7F7F"/>
      <name val="Arial"/>
      <family val="2"/>
    </font>
    <font>
      <sz val="11"/>
      <color rgb="FF000000"/>
      <name val="Calibri"/>
      <family val="2"/>
    </font>
    <font>
      <sz val="10"/>
      <color theme="1"/>
      <name val="Arial"/>
      <family val="2"/>
    </font>
    <font>
      <b/>
      <sz val="11"/>
      <color rgb="FF7F7F7F"/>
      <name val="Arrus bt"/>
    </font>
    <font>
      <b/>
      <sz val="12"/>
      <color rgb="FF7F7F7F"/>
      <name val="Arial"/>
      <family val="2"/>
    </font>
    <font>
      <b/>
      <sz val="14"/>
      <color rgb="FF7F7F7F"/>
      <name val="Arial"/>
      <family val="2"/>
    </font>
    <font>
      <sz val="10"/>
      <name val="Arial"/>
      <family val="2"/>
    </font>
    <font>
      <b/>
      <sz val="10"/>
      <color rgb="FF7F7F7F"/>
      <name val="Arial"/>
      <family val="2"/>
    </font>
    <font>
      <b/>
      <sz val="11"/>
      <color rgb="FF000000"/>
      <name val="Arial"/>
      <family val="2"/>
    </font>
    <font>
      <sz val="11"/>
      <name val="Arial"/>
      <family val="2"/>
    </font>
    <font>
      <sz val="10"/>
      <color rgb="FF000000"/>
      <name val="Arial"/>
      <family val="2"/>
    </font>
    <font>
      <b/>
      <sz val="8"/>
      <name val="Arial"/>
      <family val="2"/>
    </font>
    <font>
      <b/>
      <sz val="11"/>
      <color theme="1"/>
      <name val="Calibri"/>
      <family val="2"/>
    </font>
    <font>
      <sz val="11"/>
      <color theme="1"/>
      <name val="Calibri"/>
      <family val="2"/>
    </font>
    <font>
      <sz val="11"/>
      <color rgb="FF000000"/>
      <name val="Calibri"/>
      <family val="2"/>
    </font>
    <font>
      <b/>
      <sz val="10"/>
      <color rgb="FF000000"/>
      <name val="Arial"/>
      <family val="2"/>
    </font>
    <font>
      <b/>
      <u/>
      <sz val="10"/>
      <color rgb="FF000000"/>
      <name val="Arial"/>
      <family val="2"/>
    </font>
    <font>
      <b/>
      <sz val="11"/>
      <color rgb="FF7F7F7F"/>
      <name val="Arial"/>
      <family val="2"/>
    </font>
    <font>
      <b/>
      <i/>
      <sz val="11"/>
      <color rgb="FF7F7F7F"/>
      <name val="Arial"/>
      <family val="2"/>
    </font>
    <font>
      <b/>
      <sz val="11"/>
      <color rgb="FF000000"/>
      <name val="Calibri"/>
      <family val="2"/>
    </font>
    <font>
      <sz val="10"/>
      <color rgb="FF000000"/>
      <name val="Calibri"/>
      <family val="2"/>
    </font>
    <font>
      <b/>
      <sz val="10"/>
      <color rgb="FF666666"/>
      <name val="Arial"/>
      <family val="2"/>
    </font>
    <font>
      <b/>
      <sz val="16"/>
      <name val="Trebuchet MS"/>
      <family val="2"/>
    </font>
    <font>
      <sz val="10"/>
      <name val="Arial"/>
      <family val="2"/>
    </font>
    <font>
      <sz val="11"/>
      <name val="Trebuchet MS"/>
      <family val="2"/>
    </font>
    <font>
      <b/>
      <sz val="12"/>
      <name val="Trebuchet MS"/>
      <family val="2"/>
    </font>
    <font>
      <b/>
      <sz val="11"/>
      <name val="Arial"/>
      <family val="2"/>
    </font>
    <font>
      <sz val="11"/>
      <name val="Arial"/>
      <family val="2"/>
    </font>
    <font>
      <sz val="10"/>
      <color rgb="FF666666"/>
      <name val="Arial"/>
      <family val="2"/>
    </font>
    <font>
      <b/>
      <sz val="9"/>
      <name val="Arial"/>
      <family val="2"/>
    </font>
    <font>
      <b/>
      <sz val="8.5"/>
      <name val="Arial"/>
      <family val="2"/>
    </font>
    <font>
      <b/>
      <u/>
      <sz val="8.5"/>
      <name val="Arial"/>
      <family val="2"/>
    </font>
    <font>
      <sz val="8.5"/>
      <name val="Arial"/>
      <family val="2"/>
    </font>
    <font>
      <sz val="8"/>
      <color rgb="FF000000"/>
      <name val="Segoe UI"/>
      <family val="2"/>
    </font>
    <font>
      <u/>
      <sz val="10"/>
      <color rgb="FF000000"/>
      <name val="Calibri"/>
      <family val="2"/>
    </font>
    <font>
      <u/>
      <sz val="10"/>
      <color theme="10"/>
      <name val="Arial"/>
      <family val="2"/>
    </font>
    <font>
      <b/>
      <sz val="10"/>
      <name val="Arial"/>
      <family val="2"/>
    </font>
    <font>
      <sz val="12"/>
      <color rgb="FF222222"/>
      <name val="Arial"/>
      <family val="2"/>
    </font>
    <font>
      <b/>
      <sz val="12"/>
      <color rgb="FF000000"/>
      <name val="Arial"/>
      <family val="2"/>
    </font>
    <font>
      <b/>
      <u/>
      <sz val="12"/>
      <color theme="10"/>
      <name val="Arial"/>
      <family val="2"/>
    </font>
    <font>
      <i/>
      <sz val="11"/>
      <color theme="1"/>
      <name val="Calibri"/>
      <family val="2"/>
      <scheme val="minor"/>
    </font>
    <font>
      <b/>
      <sz val="9"/>
      <color indexed="81"/>
      <name val="Tahoma"/>
      <family val="2"/>
    </font>
    <font>
      <sz val="9"/>
      <color indexed="81"/>
      <name val="Tahoma"/>
      <family val="2"/>
    </font>
  </fonts>
  <fills count="9">
    <fill>
      <patternFill patternType="none"/>
    </fill>
    <fill>
      <patternFill patternType="gray125"/>
    </fill>
    <fill>
      <patternFill patternType="solid">
        <fgColor rgb="FFBFBFBF"/>
        <bgColor rgb="FFBFBFBF"/>
      </patternFill>
    </fill>
    <fill>
      <patternFill patternType="solid">
        <fgColor rgb="FFF3F3F3"/>
        <bgColor rgb="FFF3F3F3"/>
      </patternFill>
    </fill>
    <fill>
      <patternFill patternType="solid">
        <fgColor rgb="FFEFEFEF"/>
        <bgColor rgb="FFEFEFEF"/>
      </patternFill>
    </fill>
    <fill>
      <patternFill patternType="solid">
        <fgColor theme="0" tint="-0.14999847407452621"/>
        <bgColor rgb="FFA5A5A5"/>
      </patternFill>
    </fill>
    <fill>
      <patternFill patternType="solid">
        <fgColor rgb="FFFFFFCC"/>
        <bgColor rgb="FFD0E0E3"/>
      </patternFill>
    </fill>
    <fill>
      <patternFill patternType="solid">
        <fgColor rgb="FFFFFFCC"/>
        <bgColor indexed="64"/>
      </patternFill>
    </fill>
    <fill>
      <patternFill patternType="solid">
        <fgColor theme="2" tint="-4.9989318521683403E-2"/>
        <bgColor indexed="64"/>
      </patternFill>
    </fill>
  </fills>
  <borders count="52">
    <border>
      <left/>
      <right/>
      <top/>
      <bottom/>
      <diagonal/>
    </border>
    <border>
      <left style="medium">
        <color rgb="FF000000"/>
      </left>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medium">
        <color rgb="FF000000"/>
      </top>
      <bottom/>
      <diagonal/>
    </border>
    <border>
      <left/>
      <right style="thin">
        <color rgb="FF000000"/>
      </right>
      <top style="thin">
        <color rgb="FF000000"/>
      </top>
      <bottom style="thin">
        <color rgb="FF000000"/>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style="thin">
        <color rgb="FF000000"/>
      </left>
      <right style="medium">
        <color rgb="FF000000"/>
      </right>
      <top/>
      <bottom style="medium">
        <color rgb="FF000000"/>
      </bottom>
      <diagonal/>
    </border>
    <border>
      <left/>
      <right/>
      <top style="medium">
        <color rgb="FF000000"/>
      </top>
      <bottom style="thin">
        <color rgb="FF000000"/>
      </bottom>
      <diagonal/>
    </border>
    <border>
      <left/>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diagonal/>
    </border>
    <border>
      <left/>
      <right/>
      <top style="medium">
        <color rgb="FF000000"/>
      </top>
      <bottom style="medium">
        <color rgb="FF000000"/>
      </bottom>
      <diagonal/>
    </border>
    <border>
      <left style="medium">
        <color auto="1"/>
      </left>
      <right/>
      <top/>
      <bottom/>
      <diagonal/>
    </border>
    <border>
      <left/>
      <right style="medium">
        <color auto="1"/>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right style="medium">
        <color rgb="FF000000"/>
      </right>
      <top style="thick">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right/>
      <top style="thin">
        <color indexed="64"/>
      </top>
      <bottom/>
      <diagonal/>
    </border>
    <border>
      <left/>
      <right/>
      <top/>
      <bottom style="thin">
        <color indexed="64"/>
      </bottom>
      <diagonal/>
    </border>
    <border>
      <left/>
      <right style="thin">
        <color indexed="64"/>
      </right>
      <top style="thin">
        <color rgb="FF000000"/>
      </top>
      <bottom style="thin">
        <color rgb="FF000000"/>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s>
  <cellStyleXfs count="2">
    <xf numFmtId="0" fontId="0" fillId="0" borderId="0"/>
    <xf numFmtId="0" fontId="44" fillId="0" borderId="0" applyNumberFormat="0" applyFill="0" applyBorder="0" applyAlignment="0" applyProtection="0"/>
  </cellStyleXfs>
  <cellXfs count="143">
    <xf numFmtId="0" fontId="0" fillId="0" borderId="0" xfId="0" applyFont="1" applyAlignment="1"/>
    <xf numFmtId="0" fontId="5" fillId="0" borderId="7" xfId="0" applyFont="1" applyBorder="1" applyAlignment="1" applyProtection="1">
      <alignment vertical="center" wrapText="1"/>
      <protection locked="0"/>
    </xf>
    <xf numFmtId="0" fontId="0" fillId="0" borderId="0" xfId="0" applyFont="1" applyAlignment="1" applyProtection="1">
      <protection locked="0"/>
    </xf>
    <xf numFmtId="0" fontId="0" fillId="0" borderId="0" xfId="0" applyFont="1" applyAlignment="1" applyProtection="1"/>
    <xf numFmtId="0" fontId="9" fillId="0" borderId="10" xfId="0" applyFont="1" applyBorder="1" applyAlignment="1" applyProtection="1">
      <alignment horizontal="left" vertical="center"/>
    </xf>
    <xf numFmtId="0" fontId="9" fillId="0" borderId="15" xfId="0" applyFont="1" applyBorder="1" applyAlignment="1" applyProtection="1">
      <alignment vertical="center" wrapText="1"/>
    </xf>
    <xf numFmtId="0" fontId="9" fillId="0" borderId="11" xfId="0" applyFont="1" applyBorder="1" applyAlignment="1" applyProtection="1">
      <alignment horizontal="center" vertical="center"/>
    </xf>
    <xf numFmtId="0" fontId="9" fillId="0" borderId="17" xfId="0" applyFont="1" applyBorder="1" applyAlignment="1" applyProtection="1">
      <alignment horizontal="center" vertical="center"/>
    </xf>
    <xf numFmtId="0" fontId="11" fillId="0" borderId="0" xfId="0" applyFont="1" applyAlignment="1" applyProtection="1"/>
    <xf numFmtId="0" fontId="9" fillId="0" borderId="15" xfId="0" applyFont="1" applyBorder="1" applyAlignment="1" applyProtection="1">
      <alignment vertical="center"/>
    </xf>
    <xf numFmtId="0" fontId="26" fillId="0" borderId="15" xfId="0" applyFont="1" applyBorder="1" applyAlignment="1" applyProtection="1">
      <alignment vertical="center"/>
    </xf>
    <xf numFmtId="0" fontId="0" fillId="0" borderId="0" xfId="0" applyFont="1" applyFill="1" applyAlignment="1" applyProtection="1"/>
    <xf numFmtId="164" fontId="13" fillId="0" borderId="34" xfId="0" applyNumberFormat="1" applyFont="1" applyBorder="1" applyAlignment="1" applyProtection="1">
      <alignment vertical="center"/>
    </xf>
    <xf numFmtId="164" fontId="13" fillId="0" borderId="35" xfId="0" applyNumberFormat="1" applyFont="1" applyBorder="1" applyAlignment="1" applyProtection="1">
      <alignment vertical="center"/>
    </xf>
    <xf numFmtId="0" fontId="20" fillId="4" borderId="17" xfId="0" applyFont="1" applyFill="1" applyBorder="1" applyAlignment="1" applyProtection="1">
      <alignment horizontal="center" vertical="center" wrapText="1"/>
    </xf>
    <xf numFmtId="0" fontId="15" fillId="0" borderId="0" xfId="0" applyFont="1" applyAlignment="1" applyProtection="1"/>
    <xf numFmtId="0" fontId="16" fillId="0" borderId="0" xfId="0" applyFont="1" applyAlignment="1" applyProtection="1"/>
    <xf numFmtId="164" fontId="13" fillId="7" borderId="34" xfId="0" applyNumberFormat="1" applyFont="1" applyFill="1" applyBorder="1" applyAlignment="1" applyProtection="1">
      <alignment vertical="center"/>
      <protection locked="0"/>
    </xf>
    <xf numFmtId="0" fontId="16" fillId="6" borderId="43" xfId="0" applyFont="1" applyFill="1" applyBorder="1" applyAlignment="1" applyProtection="1">
      <alignment horizontal="center" vertical="center" wrapText="1"/>
      <protection locked="0"/>
    </xf>
    <xf numFmtId="0" fontId="16" fillId="6" borderId="26" xfId="0" applyFont="1" applyFill="1" applyBorder="1" applyAlignment="1" applyProtection="1">
      <alignment horizontal="center" vertical="center" wrapText="1"/>
      <protection locked="0"/>
    </xf>
    <xf numFmtId="0" fontId="1" fillId="0" borderId="0" xfId="0" applyFont="1" applyAlignment="1" applyProtection="1"/>
    <xf numFmtId="0" fontId="2" fillId="0" borderId="0" xfId="0" applyFont="1" applyAlignment="1" applyProtection="1">
      <alignment horizontal="center" wrapText="1"/>
    </xf>
    <xf numFmtId="0" fontId="8" fillId="2" borderId="7"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xf>
    <xf numFmtId="0" fontId="0" fillId="0" borderId="0" xfId="0" applyFont="1" applyAlignment="1" applyProtection="1"/>
    <xf numFmtId="0" fontId="35" fillId="0" borderId="1" xfId="0" applyFont="1" applyBorder="1" applyAlignment="1" applyProtection="1">
      <alignment vertical="center"/>
    </xf>
    <xf numFmtId="0" fontId="38" fillId="0" borderId="6" xfId="0" applyFont="1" applyBorder="1" applyAlignment="1" applyProtection="1"/>
    <xf numFmtId="0" fontId="16" fillId="0" borderId="29" xfId="0" applyFont="1" applyBorder="1" applyAlignment="1" applyProtection="1">
      <alignment horizontal="center" vertical="center" wrapText="1"/>
    </xf>
    <xf numFmtId="0" fontId="0" fillId="0" borderId="0" xfId="0" applyFont="1" applyAlignment="1" applyProtection="1"/>
    <xf numFmtId="0" fontId="0" fillId="0" borderId="0" xfId="0" applyFont="1" applyAlignment="1" applyProtection="1"/>
    <xf numFmtId="0" fontId="24" fillId="0" borderId="0" xfId="0" applyFont="1" applyAlignment="1"/>
    <xf numFmtId="0" fontId="24" fillId="0" borderId="44" xfId="0" applyFont="1" applyBorder="1" applyAlignment="1"/>
    <xf numFmtId="0" fontId="19" fillId="0" borderId="45" xfId="0" applyFont="1" applyBorder="1" applyAlignment="1">
      <alignment wrapText="1"/>
    </xf>
    <xf numFmtId="0" fontId="24" fillId="0" borderId="44" xfId="0" applyFont="1" applyBorder="1" applyAlignment="1">
      <alignment wrapText="1"/>
    </xf>
    <xf numFmtId="0" fontId="19" fillId="0" borderId="0" xfId="0" applyFont="1" applyBorder="1" applyAlignment="1">
      <alignment wrapText="1"/>
    </xf>
    <xf numFmtId="0" fontId="24" fillId="0" borderId="0" xfId="0" applyFont="1" applyBorder="1" applyAlignment="1">
      <alignment vertical="center"/>
    </xf>
    <xf numFmtId="165" fontId="0" fillId="0" borderId="7" xfId="0" applyNumberFormat="1" applyFont="1" applyBorder="1" applyAlignment="1" applyProtection="1">
      <alignment horizontal="center" vertical="center"/>
      <protection locked="0"/>
    </xf>
    <xf numFmtId="49" fontId="0" fillId="0" borderId="7"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left" vertical="center" wrapText="1"/>
      <protection locked="0"/>
    </xf>
    <xf numFmtId="49" fontId="0" fillId="0" borderId="7" xfId="0" applyNumberFormat="1" applyFont="1" applyBorder="1" applyAlignment="1" applyProtection="1">
      <alignment horizontal="left" vertical="center" wrapText="1"/>
      <protection locked="0"/>
    </xf>
    <xf numFmtId="39" fontId="10" fillId="0" borderId="7" xfId="0" applyNumberFormat="1" applyFont="1" applyBorder="1" applyAlignment="1" applyProtection="1">
      <alignment horizontal="right" vertical="center"/>
      <protection locked="0"/>
    </xf>
    <xf numFmtId="39" fontId="5" fillId="0" borderId="7" xfId="0" applyNumberFormat="1" applyFont="1" applyBorder="1" applyAlignment="1" applyProtection="1">
      <alignment vertical="center"/>
      <protection locked="0"/>
    </xf>
    <xf numFmtId="39" fontId="5" fillId="0" borderId="7" xfId="0" applyNumberFormat="1" applyFont="1" applyBorder="1" applyAlignment="1" applyProtection="1">
      <alignment horizontal="right" vertical="center"/>
      <protection locked="0"/>
    </xf>
    <xf numFmtId="39" fontId="7" fillId="0" borderId="7" xfId="0" applyNumberFormat="1" applyFont="1" applyBorder="1" applyAlignment="1" applyProtection="1">
      <alignment horizontal="right" vertical="center"/>
      <protection locked="0"/>
    </xf>
    <xf numFmtId="0" fontId="24" fillId="0" borderId="45" xfId="0" applyFont="1" applyBorder="1" applyAlignment="1"/>
    <xf numFmtId="0" fontId="44" fillId="0" borderId="45" xfId="1" applyBorder="1" applyAlignment="1"/>
    <xf numFmtId="164" fontId="13" fillId="0" borderId="29" xfId="0" applyNumberFormat="1" applyFont="1" applyBorder="1" applyAlignment="1" applyProtection="1">
      <alignment vertical="center"/>
      <protection hidden="1"/>
    </xf>
    <xf numFmtId="0" fontId="9" fillId="0" borderId="16" xfId="0" applyFont="1" applyBorder="1" applyAlignment="1" applyProtection="1">
      <alignment vertical="center"/>
    </xf>
    <xf numFmtId="0" fontId="24" fillId="0" borderId="0" xfId="0" applyFont="1" applyBorder="1" applyAlignment="1">
      <alignment horizontal="left" vertical="center"/>
    </xf>
    <xf numFmtId="44" fontId="6" fillId="2" borderId="7" xfId="0" applyNumberFormat="1" applyFont="1" applyFill="1" applyBorder="1" applyAlignment="1" applyProtection="1">
      <alignment horizontal="center" vertical="center"/>
    </xf>
    <xf numFmtId="0" fontId="22" fillId="0" borderId="0" xfId="0" applyFont="1" applyAlignment="1" applyProtection="1"/>
    <xf numFmtId="0" fontId="23" fillId="0" borderId="0" xfId="0" applyFont="1" applyAlignment="1" applyProtection="1"/>
    <xf numFmtId="0" fontId="45" fillId="0" borderId="0" xfId="0" applyFont="1" applyBorder="1" applyAlignment="1">
      <alignment wrapText="1"/>
    </xf>
    <xf numFmtId="0" fontId="19" fillId="0" borderId="0" xfId="0" applyFont="1" applyAlignment="1">
      <alignment wrapText="1"/>
    </xf>
    <xf numFmtId="0" fontId="46" fillId="0" borderId="0" xfId="0" applyFont="1" applyAlignment="1"/>
    <xf numFmtId="0" fontId="48" fillId="0" borderId="0" xfId="1" applyFont="1" applyAlignment="1"/>
    <xf numFmtId="0" fontId="19" fillId="0" borderId="0" xfId="0" applyFont="1" applyBorder="1" applyAlignment="1">
      <alignment vertical="top" wrapText="1"/>
    </xf>
    <xf numFmtId="0" fontId="45" fillId="0" borderId="0" xfId="0" applyFont="1" applyBorder="1" applyAlignment="1">
      <alignment vertical="top" wrapText="1"/>
    </xf>
    <xf numFmtId="49" fontId="19" fillId="0" borderId="7" xfId="0" applyNumberFormat="1" applyFont="1" applyBorder="1" applyAlignment="1" applyProtection="1">
      <alignment horizontal="left" vertical="center" wrapText="1"/>
      <protection locked="0"/>
    </xf>
    <xf numFmtId="0" fontId="49" fillId="0" borderId="47" xfId="0" applyFont="1" applyBorder="1" applyAlignment="1" applyProtection="1">
      <alignment horizontal="left" vertical="top"/>
      <protection locked="0"/>
    </xf>
    <xf numFmtId="0" fontId="49" fillId="0" borderId="48" xfId="0" applyFont="1" applyBorder="1" applyAlignment="1" applyProtection="1">
      <alignment horizontal="left" vertical="top"/>
      <protection locked="0"/>
    </xf>
    <xf numFmtId="0" fontId="49" fillId="0" borderId="0" xfId="0" applyFont="1" applyProtection="1">
      <protection locked="0"/>
    </xf>
    <xf numFmtId="0" fontId="49" fillId="0" borderId="49" xfId="0" quotePrefix="1" applyFont="1" applyBorder="1" applyAlignment="1" applyProtection="1">
      <alignment horizontal="left" vertical="top" wrapText="1"/>
      <protection locked="0"/>
    </xf>
    <xf numFmtId="14" fontId="49" fillId="0" borderId="50" xfId="0" applyNumberFormat="1" applyFont="1" applyBorder="1" applyAlignment="1" applyProtection="1">
      <alignment horizontal="left" vertical="top"/>
      <protection locked="0"/>
    </xf>
    <xf numFmtId="14" fontId="49" fillId="0" borderId="51" xfId="0" quotePrefix="1" applyNumberFormat="1" applyFont="1" applyBorder="1" applyAlignment="1" applyProtection="1">
      <alignment horizontal="left" vertical="top" wrapText="1"/>
      <protection locked="0"/>
    </xf>
    <xf numFmtId="0" fontId="11" fillId="0" borderId="0" xfId="0" applyFont="1" applyAlignment="1" applyProtection="1">
      <alignment wrapText="1"/>
    </xf>
    <xf numFmtId="0" fontId="0" fillId="0" borderId="0" xfId="0" applyFont="1" applyAlignment="1" applyProtection="1"/>
    <xf numFmtId="0" fontId="35" fillId="6" borderId="11" xfId="0" applyFont="1" applyFill="1" applyBorder="1" applyAlignment="1" applyProtection="1">
      <alignment horizontal="left" vertical="center"/>
      <protection locked="0"/>
    </xf>
    <xf numFmtId="0" fontId="32" fillId="7" borderId="12" xfId="0" applyFont="1" applyFill="1" applyBorder="1" applyProtection="1">
      <protection locked="0"/>
    </xf>
    <xf numFmtId="0" fontId="9" fillId="3" borderId="13" xfId="0" applyFont="1" applyFill="1" applyBorder="1" applyAlignment="1" applyProtection="1">
      <alignment horizontal="center" vertical="center" wrapText="1"/>
    </xf>
    <xf numFmtId="0" fontId="3" fillId="0" borderId="14" xfId="0" applyFont="1" applyBorder="1" applyProtection="1"/>
    <xf numFmtId="0" fontId="18" fillId="6" borderId="16" xfId="0" applyFont="1" applyFill="1" applyBorder="1" applyAlignment="1" applyProtection="1">
      <alignment vertical="center" wrapText="1"/>
      <protection locked="0"/>
    </xf>
    <xf numFmtId="0" fontId="32" fillId="7" borderId="19" xfId="0" applyFont="1" applyFill="1" applyBorder="1" applyProtection="1">
      <protection locked="0"/>
    </xf>
    <xf numFmtId="0" fontId="18" fillId="6" borderId="16" xfId="0" applyFont="1" applyFill="1" applyBorder="1" applyAlignment="1" applyProtection="1">
      <alignment vertical="center"/>
      <protection locked="0"/>
    </xf>
    <xf numFmtId="14" fontId="12" fillId="6" borderId="8" xfId="0" applyNumberFormat="1" applyFont="1" applyFill="1" applyBorder="1" applyAlignment="1" applyProtection="1">
      <alignment horizontal="center" vertical="center"/>
      <protection locked="0"/>
    </xf>
    <xf numFmtId="0" fontId="3" fillId="7" borderId="20" xfId="0" applyFont="1" applyFill="1" applyBorder="1" applyProtection="1">
      <protection locked="0"/>
    </xf>
    <xf numFmtId="14" fontId="12" fillId="6" borderId="18" xfId="0" applyNumberFormat="1" applyFont="1" applyFill="1" applyBorder="1" applyAlignment="1" applyProtection="1">
      <alignment horizontal="center" vertical="center"/>
      <protection locked="0"/>
    </xf>
    <xf numFmtId="0" fontId="3" fillId="7" borderId="21" xfId="0" applyFont="1" applyFill="1" applyBorder="1" applyProtection="1">
      <protection locked="0"/>
    </xf>
    <xf numFmtId="0" fontId="39" fillId="0" borderId="32" xfId="0" applyFont="1" applyBorder="1" applyAlignment="1" applyProtection="1">
      <alignment horizontal="left" vertical="center" wrapText="1"/>
    </xf>
    <xf numFmtId="0" fontId="41" fillId="0" borderId="33" xfId="0" applyFont="1" applyBorder="1" applyAlignment="1" applyProtection="1">
      <alignment horizontal="left"/>
    </xf>
    <xf numFmtId="0" fontId="41" fillId="0" borderId="32" xfId="0" applyFont="1" applyBorder="1" applyAlignment="1" applyProtection="1">
      <alignment horizontal="left"/>
    </xf>
    <xf numFmtId="0" fontId="16" fillId="6" borderId="23" xfId="0" applyFont="1" applyFill="1" applyBorder="1" applyAlignment="1" applyProtection="1">
      <alignment horizontal="left" vertical="center" wrapText="1"/>
      <protection locked="0"/>
    </xf>
    <xf numFmtId="0" fontId="3" fillId="7" borderId="23" xfId="0" applyFont="1" applyFill="1" applyBorder="1" applyAlignment="1" applyProtection="1">
      <alignment horizontal="left"/>
      <protection locked="0"/>
    </xf>
    <xf numFmtId="0" fontId="3" fillId="7" borderId="30" xfId="0" applyFont="1" applyFill="1" applyBorder="1" applyAlignment="1" applyProtection="1">
      <alignment horizontal="left"/>
      <protection locked="0"/>
    </xf>
    <xf numFmtId="0" fontId="3" fillId="7" borderId="0" xfId="0" applyFont="1" applyFill="1" applyBorder="1" applyAlignment="1" applyProtection="1">
      <alignment horizontal="left"/>
      <protection locked="0"/>
    </xf>
    <xf numFmtId="0" fontId="19" fillId="7" borderId="0" xfId="0" applyFont="1" applyFill="1" applyAlignment="1" applyProtection="1">
      <alignment horizontal="left"/>
      <protection locked="0"/>
    </xf>
    <xf numFmtId="0" fontId="3" fillId="7" borderId="9" xfId="0" applyFont="1" applyFill="1" applyBorder="1" applyAlignment="1" applyProtection="1">
      <alignment horizontal="left"/>
      <protection locked="0"/>
    </xf>
    <xf numFmtId="0" fontId="16" fillId="3" borderId="3" xfId="0" applyFont="1" applyFill="1" applyBorder="1" applyAlignment="1" applyProtection="1">
      <alignment horizontal="left" vertical="center"/>
    </xf>
    <xf numFmtId="0" fontId="3" fillId="0" borderId="3" xfId="0" applyFont="1" applyBorder="1" applyProtection="1"/>
    <xf numFmtId="0" fontId="3" fillId="0" borderId="19" xfId="0" applyFont="1" applyBorder="1" applyProtection="1"/>
    <xf numFmtId="0" fontId="16" fillId="6" borderId="0" xfId="0" applyFont="1" applyFill="1" applyBorder="1" applyAlignment="1" applyProtection="1">
      <alignment horizontal="left" vertical="center"/>
      <protection locked="0"/>
    </xf>
    <xf numFmtId="0" fontId="19" fillId="7" borderId="0" xfId="0" applyFont="1" applyFill="1" applyAlignment="1" applyProtection="1">
      <protection locked="0"/>
    </xf>
    <xf numFmtId="0" fontId="3" fillId="7" borderId="9" xfId="0" applyFont="1" applyFill="1" applyBorder="1" applyProtection="1">
      <protection locked="0"/>
    </xf>
    <xf numFmtId="0" fontId="3" fillId="7" borderId="0" xfId="0" applyFont="1" applyFill="1" applyBorder="1" applyProtection="1">
      <protection locked="0"/>
    </xf>
    <xf numFmtId="0" fontId="4" fillId="0" borderId="40" xfId="0" applyFont="1" applyBorder="1" applyAlignment="1" applyProtection="1">
      <alignment horizontal="center"/>
    </xf>
    <xf numFmtId="0" fontId="4" fillId="0" borderId="41" xfId="0" applyFont="1" applyBorder="1" applyAlignment="1" applyProtection="1">
      <alignment horizontal="center"/>
    </xf>
    <xf numFmtId="0" fontId="18" fillId="0" borderId="13" xfId="0" applyFont="1" applyBorder="1" applyAlignment="1" applyProtection="1">
      <alignment vertical="center"/>
    </xf>
    <xf numFmtId="0" fontId="36" fillId="0" borderId="31" xfId="0" applyFont="1" applyBorder="1" applyAlignment="1" applyProtection="1">
      <alignment vertical="center"/>
    </xf>
    <xf numFmtId="0" fontId="36" fillId="0" borderId="14" xfId="0" applyFont="1" applyBorder="1" applyAlignment="1" applyProtection="1">
      <alignment vertical="center"/>
    </xf>
    <xf numFmtId="0" fontId="24" fillId="4" borderId="11" xfId="0" applyFont="1" applyFill="1" applyBorder="1" applyAlignment="1" applyProtection="1">
      <alignment horizontal="center" vertical="center" wrapText="1"/>
    </xf>
    <xf numFmtId="0" fontId="3" fillId="0" borderId="22" xfId="0" applyFont="1" applyBorder="1" applyAlignment="1" applyProtection="1">
      <alignment horizontal="center"/>
    </xf>
    <xf numFmtId="0" fontId="3" fillId="0" borderId="12" xfId="0" applyFont="1" applyBorder="1" applyAlignment="1" applyProtection="1">
      <alignment horizontal="center"/>
    </xf>
    <xf numFmtId="0" fontId="37" fillId="0" borderId="8" xfId="0" applyFont="1" applyBorder="1" applyAlignment="1" applyProtection="1">
      <alignment horizontal="left" vertical="center" wrapText="1"/>
    </xf>
    <xf numFmtId="0" fontId="3" fillId="0" borderId="9" xfId="0" applyFont="1" applyBorder="1" applyProtection="1"/>
    <xf numFmtId="0" fontId="3" fillId="0" borderId="8" xfId="0" applyFont="1" applyBorder="1" applyProtection="1"/>
    <xf numFmtId="0" fontId="9" fillId="0" borderId="16"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18" fillId="0" borderId="13" xfId="0" applyFont="1" applyBorder="1" applyAlignment="1" applyProtection="1">
      <alignment horizontal="left" vertical="center"/>
    </xf>
    <xf numFmtId="0" fontId="36" fillId="0" borderId="31" xfId="0" applyFont="1" applyBorder="1" applyAlignment="1" applyProtection="1">
      <alignment horizontal="left" vertical="center"/>
    </xf>
    <xf numFmtId="0" fontId="19" fillId="8" borderId="36" xfId="0" applyFont="1" applyFill="1" applyBorder="1" applyAlignment="1" applyProtection="1">
      <alignment horizontal="left" vertical="center"/>
    </xf>
    <xf numFmtId="0" fontId="0" fillId="8" borderId="37" xfId="0" applyFont="1" applyFill="1" applyBorder="1" applyAlignment="1" applyProtection="1">
      <alignment horizontal="left" vertical="center"/>
    </xf>
    <xf numFmtId="0" fontId="0" fillId="8" borderId="38" xfId="0" applyFont="1" applyFill="1" applyBorder="1" applyAlignment="1" applyProtection="1">
      <alignment horizontal="left" vertical="center"/>
    </xf>
    <xf numFmtId="0" fontId="31" fillId="0" borderId="39" xfId="0" applyFont="1" applyBorder="1" applyAlignment="1" applyProtection="1">
      <alignment horizontal="center" vertical="center" wrapText="1"/>
    </xf>
    <xf numFmtId="0" fontId="31" fillId="0" borderId="40" xfId="0" applyFont="1" applyBorder="1" applyAlignment="1" applyProtection="1">
      <alignment horizontal="center" vertical="center" wrapText="1"/>
    </xf>
    <xf numFmtId="0" fontId="9" fillId="0" borderId="16" xfId="0" applyFont="1" applyBorder="1" applyAlignment="1" applyProtection="1">
      <alignment vertical="center"/>
    </xf>
    <xf numFmtId="0" fontId="9" fillId="0" borderId="3" xfId="0" applyFont="1" applyBorder="1" applyAlignment="1" applyProtection="1">
      <alignment vertical="center"/>
    </xf>
    <xf numFmtId="0" fontId="9" fillId="0" borderId="5"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2" xfId="0" applyFont="1" applyBorder="1" applyAlignment="1" applyProtection="1">
      <alignment vertical="center"/>
    </xf>
    <xf numFmtId="0" fontId="14" fillId="0" borderId="8" xfId="0" applyFont="1" applyBorder="1" applyAlignment="1" applyProtection="1">
      <alignment vertical="center"/>
    </xf>
    <xf numFmtId="0" fontId="14" fillId="3" borderId="13" xfId="0" applyFont="1" applyFill="1" applyBorder="1" applyAlignment="1" applyProtection="1"/>
    <xf numFmtId="0" fontId="0" fillId="0" borderId="31" xfId="0" applyFont="1" applyBorder="1" applyAlignment="1" applyProtection="1"/>
    <xf numFmtId="0" fontId="9" fillId="0" borderId="46" xfId="0" applyFont="1" applyBorder="1" applyAlignment="1" applyProtection="1">
      <alignment horizontal="left" vertical="center" wrapText="1"/>
    </xf>
    <xf numFmtId="0" fontId="17" fillId="3" borderId="27" xfId="0" applyFont="1" applyFill="1" applyBorder="1" applyAlignment="1" applyProtection="1">
      <alignment vertical="center"/>
    </xf>
    <xf numFmtId="0" fontId="3" fillId="0" borderId="28" xfId="0" applyFont="1" applyBorder="1" applyProtection="1"/>
    <xf numFmtId="0" fontId="3" fillId="0" borderId="29" xfId="0" applyFont="1" applyBorder="1" applyProtection="1"/>
    <xf numFmtId="0" fontId="30" fillId="3" borderId="1" xfId="0" applyFont="1" applyFill="1" applyBorder="1" applyAlignment="1" applyProtection="1">
      <alignment horizontal="left" vertical="center" wrapText="1"/>
    </xf>
    <xf numFmtId="0" fontId="3" fillId="0" borderId="4" xfId="0" applyFont="1" applyBorder="1" applyProtection="1"/>
    <xf numFmtId="0" fontId="3" fillId="0" borderId="6" xfId="0" applyFont="1" applyBorder="1" applyProtection="1"/>
    <xf numFmtId="0" fontId="3" fillId="0" borderId="0" xfId="0" applyFont="1" applyBorder="1" applyProtection="1"/>
    <xf numFmtId="0" fontId="29" fillId="5" borderId="2" xfId="0" applyFont="1" applyFill="1" applyBorder="1" applyAlignment="1" applyProtection="1">
      <alignment horizontal="left" vertical="center" wrapText="1"/>
    </xf>
    <xf numFmtId="0" fontId="29" fillId="5" borderId="3" xfId="0" applyFont="1" applyFill="1" applyBorder="1" applyAlignment="1" applyProtection="1">
      <alignment horizontal="left" vertical="center" wrapText="1"/>
    </xf>
    <xf numFmtId="0" fontId="29" fillId="5" borderId="5" xfId="0" applyFont="1" applyFill="1" applyBorder="1" applyAlignment="1" applyProtection="1">
      <alignment horizontal="left" vertical="center" wrapText="1"/>
    </xf>
    <xf numFmtId="0" fontId="6" fillId="2" borderId="2" xfId="0" applyFont="1" applyFill="1" applyBorder="1" applyAlignment="1" applyProtection="1">
      <alignment horizontal="right" vertical="center" wrapText="1"/>
    </xf>
    <xf numFmtId="0" fontId="24" fillId="0" borderId="44" xfId="0" applyFont="1" applyBorder="1" applyAlignment="1">
      <alignment horizontal="left" vertical="center" wrapText="1"/>
    </xf>
    <xf numFmtId="0" fontId="24" fillId="0" borderId="0" xfId="0" applyFont="1" applyBorder="1" applyAlignment="1">
      <alignment horizontal="left" vertical="center" wrapText="1"/>
    </xf>
    <xf numFmtId="0" fontId="24" fillId="0" borderId="45" xfId="0" applyFont="1" applyBorder="1" applyAlignment="1">
      <alignment horizontal="left" vertical="center" wrapText="1"/>
    </xf>
    <xf numFmtId="0" fontId="47" fillId="0" borderId="0" xfId="0" applyFont="1" applyAlignment="1">
      <alignment horizontal="left" wrapText="1"/>
    </xf>
    <xf numFmtId="0" fontId="24" fillId="0" borderId="44" xfId="0" applyFont="1" applyBorder="1" applyAlignment="1">
      <alignment horizontal="left" vertical="center"/>
    </xf>
    <xf numFmtId="0" fontId="24" fillId="0" borderId="0" xfId="0" applyFont="1" applyBorder="1" applyAlignment="1">
      <alignment horizontal="left" vertical="center"/>
    </xf>
    <xf numFmtId="0" fontId="24" fillId="0" borderId="45" xfId="0"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15" Type="http://schemas.openxmlformats.org/officeDocument/2006/relationships/sharedStrings" Target="sharedStrings.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60959</xdr:colOff>
      <xdr:row>0</xdr:row>
      <xdr:rowOff>194735</xdr:rowOff>
    </xdr:from>
    <xdr:ext cx="3020908" cy="550332"/>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970692" y="194735"/>
          <a:ext cx="3020908" cy="550332"/>
        </a:xfrm>
        <a:prstGeom prst="rect">
          <a:avLst/>
        </a:prstGeom>
        <a:noFill/>
      </xdr:spPr>
    </xdr:pic>
    <xdr:clientData fLocksWithSheet="0"/>
  </xdr:oneCellAnchor>
  <xdr:twoCellAnchor>
    <xdr:from>
      <xdr:col>0</xdr:col>
      <xdr:colOff>0</xdr:colOff>
      <xdr:row>0</xdr:row>
      <xdr:rowOff>0</xdr:rowOff>
    </xdr:from>
    <xdr:to>
      <xdr:col>4</xdr:col>
      <xdr:colOff>670560</xdr:colOff>
      <xdr:row>46</xdr:row>
      <xdr:rowOff>144780</xdr:rowOff>
    </xdr:to>
    <xdr:sp macro="" textlink="">
      <xdr:nvSpPr>
        <xdr:cNvPr id="1026" name="Rectangle 2" hidden="1">
          <a:extLst>
            <a:ext uri="{FF2B5EF4-FFF2-40B4-BE49-F238E27FC236}">
              <a16:creationId xmlns:a16="http://schemas.microsoft.com/office/drawing/2014/main" id="{00000000-0008-0000-0000-000002040000}"/>
            </a:ext>
          </a:extLst>
        </xdr:cNvPr>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260350</xdr:colOff>
          <xdr:row>32</xdr:row>
          <xdr:rowOff>0</xdr:rowOff>
        </xdr:from>
        <xdr:to>
          <xdr:col>4</xdr:col>
          <xdr:colOff>679450</xdr:colOff>
          <xdr:row>33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908050</xdr:colOff>
          <xdr:row>31</xdr:row>
          <xdr:rowOff>381000</xdr:rowOff>
        </xdr:from>
        <xdr:to>
          <xdr:col>4</xdr:col>
          <xdr:colOff>1327150</xdr:colOff>
          <xdr:row>32</xdr:row>
          <xdr:rowOff>336550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260350</xdr:colOff>
          <xdr:row>32</xdr:row>
          <xdr:rowOff>298450</xdr:rowOff>
        </xdr:from>
        <xdr:to>
          <xdr:col>4</xdr:col>
          <xdr:colOff>679450</xdr:colOff>
          <xdr:row>34</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260350</xdr:colOff>
          <xdr:row>33</xdr:row>
          <xdr:rowOff>203200</xdr:rowOff>
        </xdr:from>
        <xdr:to>
          <xdr:col>4</xdr:col>
          <xdr:colOff>679450</xdr:colOff>
          <xdr:row>35</xdr:row>
          <xdr:rowOff>31750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908050</xdr:colOff>
          <xdr:row>33</xdr:row>
          <xdr:rowOff>203200</xdr:rowOff>
        </xdr:from>
        <xdr:to>
          <xdr:col>4</xdr:col>
          <xdr:colOff>1327150</xdr:colOff>
          <xdr:row>35</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914400</xdr:colOff>
          <xdr:row>32</xdr:row>
          <xdr:rowOff>304800</xdr:rowOff>
        </xdr:from>
        <xdr:to>
          <xdr:col>4</xdr:col>
          <xdr:colOff>1333500</xdr:colOff>
          <xdr:row>34</xdr:row>
          <xdr:rowOff>69850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drive.google.com/file/d/1yE4RG0bxlMxQU-Hl94xPBJazO-bJAn27/view" TargetMode="External"/><Relationship Id="rId2" Type="http://schemas.openxmlformats.org/officeDocument/2006/relationships/hyperlink" Target="https://drive.google.com/file/d/1OQQ3JytxuhikkRPzL7ecYkrNdW1vgyCu/view" TargetMode="External"/><Relationship Id="rId1" Type="http://schemas.openxmlformats.org/officeDocument/2006/relationships/hyperlink" Target="https://cdola.colorado.gov/cvrf"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1"/>
  <sheetViews>
    <sheetView tabSelected="1" topLeftCell="A4" zoomScale="90" zoomScaleNormal="90" workbookViewId="0">
      <selection activeCell="D4" sqref="D4:D5"/>
    </sheetView>
  </sheetViews>
  <sheetFormatPr defaultColWidth="14.453125" defaultRowHeight="15" customHeight="1"/>
  <cols>
    <col min="1" max="1" width="34.54296875" style="3" customWidth="1"/>
    <col min="2" max="2" width="28.81640625" style="3" customWidth="1"/>
    <col min="3" max="3" width="22.54296875" style="3" customWidth="1"/>
    <col min="4" max="4" width="19.81640625" style="3" customWidth="1"/>
    <col min="5" max="5" width="25.81640625" style="3" customWidth="1"/>
    <col min="6" max="26" width="8" style="3" customWidth="1"/>
    <col min="27" max="16384" width="14.453125" style="3"/>
  </cols>
  <sheetData>
    <row r="1" spans="1:11" ht="76.400000000000006" customHeight="1" thickTop="1" thickBot="1">
      <c r="A1" s="113" t="s">
        <v>127</v>
      </c>
      <c r="B1" s="114"/>
      <c r="C1" s="114"/>
      <c r="D1" s="95"/>
      <c r="E1" s="96"/>
    </row>
    <row r="2" spans="1:11" ht="14.25" customHeight="1" thickBot="1">
      <c r="A2" s="4" t="s">
        <v>2</v>
      </c>
      <c r="B2" s="68" t="s">
        <v>128</v>
      </c>
      <c r="C2" s="69"/>
      <c r="D2" s="70" t="s">
        <v>5</v>
      </c>
      <c r="E2" s="71"/>
    </row>
    <row r="3" spans="1:11" ht="13.5" customHeight="1">
      <c r="A3" s="5" t="s">
        <v>6</v>
      </c>
      <c r="B3" s="72" t="s">
        <v>130</v>
      </c>
      <c r="C3" s="73"/>
      <c r="D3" s="6" t="s">
        <v>1</v>
      </c>
      <c r="E3" s="7" t="s">
        <v>3</v>
      </c>
      <c r="G3" s="8"/>
    </row>
    <row r="4" spans="1:11" ht="14.25" customHeight="1">
      <c r="A4" s="9" t="s">
        <v>13</v>
      </c>
      <c r="B4" s="74">
        <v>1</v>
      </c>
      <c r="C4" s="73"/>
      <c r="D4" s="75" t="s">
        <v>429</v>
      </c>
      <c r="E4" s="77">
        <v>44074</v>
      </c>
      <c r="G4" s="8"/>
    </row>
    <row r="5" spans="1:11" ht="16.75" customHeight="1">
      <c r="A5" s="10" t="s">
        <v>15</v>
      </c>
      <c r="B5" s="74" t="s">
        <v>129</v>
      </c>
      <c r="C5" s="73"/>
      <c r="D5" s="76"/>
      <c r="E5" s="78"/>
      <c r="F5" s="11"/>
      <c r="H5" s="2"/>
    </row>
    <row r="6" spans="1:11" ht="28.4" customHeight="1">
      <c r="A6" s="100" t="s">
        <v>22</v>
      </c>
      <c r="B6" s="101"/>
      <c r="C6" s="101"/>
      <c r="D6" s="101"/>
      <c r="E6" s="102"/>
      <c r="G6" s="8"/>
      <c r="H6" s="8"/>
      <c r="I6" s="8"/>
      <c r="J6" s="8"/>
      <c r="K6" s="8"/>
    </row>
    <row r="7" spans="1:11" ht="17.25" customHeight="1">
      <c r="A7" s="115" t="s">
        <v>7</v>
      </c>
      <c r="B7" s="116"/>
      <c r="C7" s="116"/>
      <c r="D7" s="117"/>
      <c r="E7" s="12">
        <f>SUM(E13:E30)</f>
        <v>2577783.6999999997</v>
      </c>
      <c r="G7" s="8"/>
      <c r="H7" s="8"/>
      <c r="I7" s="8"/>
      <c r="J7" s="8"/>
      <c r="K7" s="8"/>
    </row>
    <row r="8" spans="1:11" ht="17.25" customHeight="1">
      <c r="A8" s="115" t="s">
        <v>8</v>
      </c>
      <c r="B8" s="116"/>
      <c r="C8" s="116"/>
      <c r="D8" s="117"/>
      <c r="E8" s="17">
        <v>30124485</v>
      </c>
      <c r="G8" s="66"/>
      <c r="H8" s="67"/>
      <c r="I8" s="67"/>
      <c r="J8" s="67"/>
      <c r="K8" s="8"/>
    </row>
    <row r="9" spans="1:11" ht="17.25" customHeight="1">
      <c r="A9" s="115" t="s">
        <v>9</v>
      </c>
      <c r="B9" s="116"/>
      <c r="C9" s="116"/>
      <c r="D9" s="117"/>
      <c r="E9" s="17">
        <v>30124485</v>
      </c>
      <c r="G9" s="8"/>
      <c r="H9" s="8"/>
      <c r="I9" s="8"/>
      <c r="J9" s="8"/>
      <c r="K9" s="8"/>
    </row>
    <row r="10" spans="1:11" ht="17.25" customHeight="1" thickBot="1">
      <c r="A10" s="118" t="s">
        <v>10</v>
      </c>
      <c r="B10" s="119"/>
      <c r="C10" s="119"/>
      <c r="D10" s="120"/>
      <c r="E10" s="13">
        <f>E9-E7</f>
        <v>27546701.300000001</v>
      </c>
      <c r="G10" s="8"/>
      <c r="H10" s="8"/>
      <c r="I10" s="8"/>
      <c r="J10" s="8"/>
      <c r="K10" s="8"/>
    </row>
    <row r="11" spans="1:11" ht="11.25" customHeight="1" thickBot="1">
      <c r="A11" s="122"/>
      <c r="B11" s="123"/>
      <c r="C11" s="123"/>
      <c r="D11" s="123"/>
      <c r="E11" s="71"/>
      <c r="G11" s="8"/>
      <c r="H11" s="8"/>
      <c r="I11" s="8"/>
      <c r="J11" s="8"/>
      <c r="K11" s="8"/>
    </row>
    <row r="12" spans="1:11" ht="34.4" customHeight="1">
      <c r="A12" s="121" t="s">
        <v>21</v>
      </c>
      <c r="B12" s="67"/>
      <c r="C12" s="67"/>
      <c r="D12" s="67"/>
      <c r="E12" s="14" t="s">
        <v>86</v>
      </c>
      <c r="G12" s="8"/>
      <c r="H12" s="8"/>
      <c r="I12" s="8"/>
      <c r="J12" s="8"/>
      <c r="K12" s="8"/>
    </row>
    <row r="13" spans="1:11" ht="17.25" customHeight="1">
      <c r="A13" s="106" t="s">
        <v>72</v>
      </c>
      <c r="B13" s="107"/>
      <c r="C13" s="107"/>
      <c r="D13" s="124"/>
      <c r="E13" s="47">
        <f>SUMIF('Reimbursement Report'!D4:D1000, "7a - Administrative", 'Reimbursement Report'!F4:F1000)</f>
        <v>0</v>
      </c>
      <c r="G13" s="15"/>
      <c r="H13" s="16"/>
      <c r="I13" s="8"/>
      <c r="J13" s="8"/>
      <c r="K13" s="8"/>
    </row>
    <row r="14" spans="1:11" s="29" customFormat="1" ht="17.25" customHeight="1">
      <c r="A14" s="106" t="s">
        <v>73</v>
      </c>
      <c r="B14" s="107"/>
      <c r="C14" s="107"/>
      <c r="D14" s="107"/>
      <c r="E14" s="47">
        <f>SUMIF('Reimbursement Report'!D4:D1000, "7b - Budgeted Diverted Personnel", 'Reimbursement Report'!F4:F1000)</f>
        <v>0</v>
      </c>
      <c r="G14" s="15"/>
      <c r="H14" s="16"/>
      <c r="I14" s="8"/>
      <c r="J14" s="8"/>
      <c r="K14" s="8"/>
    </row>
    <row r="15" spans="1:11" s="29" customFormat="1" ht="17.25" customHeight="1">
      <c r="A15" s="106" t="s">
        <v>74</v>
      </c>
      <c r="B15" s="107"/>
      <c r="C15" s="107"/>
      <c r="D15" s="107"/>
      <c r="E15" s="47">
        <f>SUMIF('Reimbursement Report'!D4:D1000, "7c - COVID-19 Testing", 'Reimbursement Report'!F4:F1000)</f>
        <v>3149</v>
      </c>
      <c r="G15" s="15"/>
      <c r="H15" s="16"/>
      <c r="I15" s="8"/>
      <c r="J15" s="8"/>
      <c r="K15" s="8"/>
    </row>
    <row r="16" spans="1:11" s="30" customFormat="1" ht="17.25" customHeight="1">
      <c r="A16" s="106" t="s">
        <v>75</v>
      </c>
      <c r="B16" s="107"/>
      <c r="C16" s="107"/>
      <c r="D16" s="107"/>
      <c r="E16" s="47">
        <f>SUMIF('Reimbursement Report'!D4:D1000, "7d - Economic Support Other", 'Reimbursement Report'!F4:F1000)</f>
        <v>0</v>
      </c>
      <c r="G16" s="15"/>
      <c r="H16" s="16"/>
      <c r="I16" s="8"/>
      <c r="J16" s="8"/>
      <c r="K16" s="8"/>
    </row>
    <row r="17" spans="1:11" s="30" customFormat="1" ht="17.25" customHeight="1">
      <c r="A17" s="106" t="s">
        <v>76</v>
      </c>
      <c r="B17" s="107"/>
      <c r="C17" s="107"/>
      <c r="D17" s="107"/>
      <c r="E17" s="47">
        <f>SUMIF('Reimbursement Report'!D4:D1000, "7e - Tax Anticipation Notes", 'Reimbursement Report'!F4:F1000)</f>
        <v>0</v>
      </c>
      <c r="G17" s="15"/>
      <c r="H17" s="16"/>
      <c r="I17" s="8"/>
      <c r="J17" s="8"/>
      <c r="K17" s="8"/>
    </row>
    <row r="18" spans="1:11" s="30" customFormat="1" ht="17.25" customHeight="1">
      <c r="A18" s="106" t="s">
        <v>77</v>
      </c>
      <c r="B18" s="107"/>
      <c r="C18" s="107"/>
      <c r="D18" s="107"/>
      <c r="E18" s="47">
        <f>SUMIF('Reimbursement Report'!D5:D1001, "7f - Distance Learning ", 'Reimbursement Report'!F5:F1001)</f>
        <v>0</v>
      </c>
      <c r="G18" s="15"/>
      <c r="H18" s="16"/>
      <c r="I18" s="8"/>
      <c r="J18" s="8"/>
      <c r="K18" s="8"/>
    </row>
    <row r="19" spans="1:11" s="30" customFormat="1" ht="17.25" customHeight="1">
      <c r="A19" s="106" t="s">
        <v>78</v>
      </c>
      <c r="B19" s="107"/>
      <c r="C19" s="107"/>
      <c r="D19" s="107"/>
      <c r="E19" s="47">
        <f>SUMIF('Reimbursement Report'!D4:D1000, "7g - Food Programs", 'Reimbursement Report'!F4:F1000)</f>
        <v>52000</v>
      </c>
      <c r="G19" s="15"/>
      <c r="H19" s="16"/>
      <c r="I19" s="8"/>
      <c r="J19" s="8"/>
      <c r="K19" s="8"/>
    </row>
    <row r="20" spans="1:11" s="30" customFormat="1" ht="17.25" customHeight="1">
      <c r="A20" s="106" t="s">
        <v>68</v>
      </c>
      <c r="B20" s="107"/>
      <c r="C20" s="107"/>
      <c r="D20" s="107"/>
      <c r="E20" s="47">
        <f>SUMIF('Reimbursement Report'!D4:D1000, "7h - Housing Support", 'Reimbursement Report'!F4:F1000)</f>
        <v>0</v>
      </c>
      <c r="G20" s="15"/>
      <c r="H20" s="16"/>
      <c r="I20" s="8"/>
      <c r="J20" s="8"/>
      <c r="K20" s="8"/>
    </row>
    <row r="21" spans="1:11" ht="17.25" customHeight="1">
      <c r="A21" s="106" t="s">
        <v>79</v>
      </c>
      <c r="B21" s="107"/>
      <c r="C21" s="107"/>
      <c r="D21" s="107"/>
      <c r="E21" s="47">
        <f>SUMIF('Reimbursement Report'!D4:D1000, "7i - Telework ", 'Reimbursement Report'!F4:F1000)</f>
        <v>190451.74000000002</v>
      </c>
      <c r="G21" s="8"/>
      <c r="H21" s="16"/>
      <c r="I21" s="8"/>
      <c r="J21" s="8"/>
      <c r="K21" s="8"/>
    </row>
    <row r="22" spans="1:11" ht="17.25" customHeight="1">
      <c r="A22" s="106" t="s">
        <v>80</v>
      </c>
      <c r="B22" s="107"/>
      <c r="C22" s="107"/>
      <c r="D22" s="107"/>
      <c r="E22" s="47">
        <f>SUMIF('Reimbursement Report'!D4:D1000, "7j - Medical ", 'Reimbursement Report'!F4:F1000)</f>
        <v>27030.61</v>
      </c>
      <c r="G22" s="8"/>
      <c r="H22" s="16"/>
      <c r="I22" s="8"/>
      <c r="J22" s="8"/>
      <c r="K22" s="8"/>
    </row>
    <row r="23" spans="1:11" s="30" customFormat="1" ht="17.25" customHeight="1">
      <c r="A23" s="106" t="s">
        <v>69</v>
      </c>
      <c r="B23" s="107"/>
      <c r="C23" s="107"/>
      <c r="D23" s="107"/>
      <c r="E23" s="47">
        <f>SUMIF('Reimbursement Report'!D4:D1000, "7k - Nursing Home Assistance", 'Reimbursement Report'!F4:F1000)</f>
        <v>0</v>
      </c>
      <c r="G23" s="8"/>
      <c r="H23" s="16"/>
      <c r="I23" s="8"/>
      <c r="J23" s="8"/>
      <c r="K23" s="8"/>
    </row>
    <row r="24" spans="1:11" s="30" customFormat="1" ht="17.25" customHeight="1">
      <c r="A24" s="106" t="s">
        <v>81</v>
      </c>
      <c r="B24" s="107"/>
      <c r="C24" s="107"/>
      <c r="D24" s="107"/>
      <c r="E24" s="47">
        <f>SUMIF('Reimbursement Report'!D4:D1000, "7l - Payroll PH and Safety", 'Reimbursement Report'!F4:F1000)</f>
        <v>44556.99</v>
      </c>
      <c r="G24" s="8"/>
      <c r="H24" s="16"/>
      <c r="I24" s="8"/>
      <c r="J24" s="8"/>
      <c r="K24" s="8"/>
    </row>
    <row r="25" spans="1:11" s="30" customFormat="1" ht="17.25" customHeight="1">
      <c r="A25" s="106" t="s">
        <v>82</v>
      </c>
      <c r="B25" s="107"/>
      <c r="C25" s="107"/>
      <c r="D25" s="107"/>
      <c r="E25" s="47">
        <f>SUMIF('Reimbursement Report'!D4:D1000, "7m - PPE", 'Reimbursement Report'!F4:F1000)</f>
        <v>1644368.0799999994</v>
      </c>
      <c r="G25" s="8"/>
      <c r="H25" s="16"/>
      <c r="I25" s="8"/>
      <c r="J25" s="8"/>
      <c r="K25" s="8"/>
    </row>
    <row r="26" spans="1:11" ht="17.25" customHeight="1">
      <c r="A26" s="106" t="s">
        <v>83</v>
      </c>
      <c r="B26" s="107"/>
      <c r="C26" s="107"/>
      <c r="D26" s="107"/>
      <c r="E26" s="47">
        <f>SUMIF('Reimbursement Report'!D4:D1000, "7n - Public Health ", 'Reimbursement Report'!F4:F1000)</f>
        <v>327375.99000000011</v>
      </c>
      <c r="G26" s="8"/>
      <c r="H26" s="8"/>
      <c r="I26" s="8"/>
      <c r="J26" s="8"/>
      <c r="K26" s="8"/>
    </row>
    <row r="27" spans="1:11" s="29" customFormat="1" ht="17.25" customHeight="1">
      <c r="A27" s="106" t="s">
        <v>84</v>
      </c>
      <c r="B27" s="107"/>
      <c r="C27" s="107"/>
      <c r="D27" s="107"/>
      <c r="E27" s="47">
        <f>SUMIF('Reimbursement Report'!D4:D1000, "7o - Small Business Assistance", 'Reimbursement Report'!F4:F1000)</f>
        <v>272620</v>
      </c>
      <c r="G27" s="8"/>
      <c r="H27" s="8"/>
      <c r="I27" s="8"/>
      <c r="J27" s="8"/>
      <c r="K27" s="8"/>
    </row>
    <row r="28" spans="1:11" s="30" customFormat="1" ht="17.25" customHeight="1">
      <c r="A28" s="106" t="s">
        <v>122</v>
      </c>
      <c r="B28" s="107"/>
      <c r="C28" s="107"/>
      <c r="D28" s="107"/>
      <c r="E28" s="47">
        <f>SUMIF('Reimbursement Report'!D4:D1000, "7p - Unemployment Benefits", 'Reimbursement Report'!F4:F1000)</f>
        <v>0</v>
      </c>
      <c r="G28" s="8"/>
      <c r="H28" s="8"/>
      <c r="I28" s="8"/>
      <c r="J28" s="8"/>
      <c r="K28" s="8"/>
    </row>
    <row r="29" spans="1:11" ht="17.25" customHeight="1">
      <c r="A29" s="106" t="s">
        <v>85</v>
      </c>
      <c r="B29" s="107"/>
      <c r="C29" s="107"/>
      <c r="D29" s="107"/>
      <c r="E29" s="47">
        <f>SUMIF('Reimbursement Report'!D4:D1000, "7q - Workers' Compensation", 'Reimbursement Report'!F4:F1000)</f>
        <v>0</v>
      </c>
    </row>
    <row r="30" spans="1:11" s="29" customFormat="1" ht="17.25" customHeight="1">
      <c r="A30" s="106" t="s">
        <v>87</v>
      </c>
      <c r="B30" s="107"/>
      <c r="C30" s="107"/>
      <c r="D30" s="107"/>
      <c r="E30" s="47">
        <f>SUMIF('Reimbursement Report'!D5:D1001, "7r - Other", 'Reimbursement Report'!F5:F1001)</f>
        <v>16231.29</v>
      </c>
    </row>
    <row r="31" spans="1:11" ht="12.75" customHeight="1">
      <c r="A31" s="125"/>
      <c r="B31" s="126"/>
      <c r="C31" s="126"/>
      <c r="D31" s="126"/>
      <c r="E31" s="127"/>
    </row>
    <row r="32" spans="1:11" ht="31.5" customHeight="1">
      <c r="A32" s="103" t="s">
        <v>11</v>
      </c>
      <c r="B32" s="67"/>
      <c r="C32" s="67"/>
      <c r="D32" s="104"/>
      <c r="E32" s="28" t="s">
        <v>19</v>
      </c>
    </row>
    <row r="33" spans="1:5" ht="27.75" customHeight="1" thickBot="1">
      <c r="A33" s="105"/>
      <c r="B33" s="67"/>
      <c r="C33" s="67"/>
      <c r="D33" s="104"/>
      <c r="E33" s="18"/>
    </row>
    <row r="34" spans="1:5" ht="20.5" customHeight="1" thickBot="1">
      <c r="A34" s="97" t="s">
        <v>96</v>
      </c>
      <c r="B34" s="98"/>
      <c r="C34" s="98"/>
      <c r="D34" s="99"/>
      <c r="E34" s="18"/>
    </row>
    <row r="35" spans="1:5" s="25" customFormat="1" ht="20.5" customHeight="1" thickBot="1">
      <c r="A35" s="108" t="s">
        <v>99</v>
      </c>
      <c r="B35" s="109"/>
      <c r="C35" s="109"/>
      <c r="D35" s="109"/>
      <c r="E35" s="19"/>
    </row>
    <row r="36" spans="1:5" ht="18" customHeight="1">
      <c r="A36" s="26" t="s">
        <v>17</v>
      </c>
      <c r="B36" s="27"/>
      <c r="C36" s="128" t="s">
        <v>18</v>
      </c>
      <c r="D36" s="129"/>
      <c r="E36" s="130"/>
    </row>
    <row r="37" spans="1:5" ht="17.5" customHeight="1">
      <c r="A37" s="79" t="s">
        <v>16</v>
      </c>
      <c r="B37" s="80"/>
      <c r="C37" s="131"/>
      <c r="D37" s="67"/>
      <c r="E37" s="104"/>
    </row>
    <row r="38" spans="1:5" ht="12.75" customHeight="1">
      <c r="A38" s="81"/>
      <c r="B38" s="80"/>
      <c r="C38" s="82"/>
      <c r="D38" s="83"/>
      <c r="E38" s="84"/>
    </row>
    <row r="39" spans="1:5" ht="24.65" customHeight="1">
      <c r="A39" s="81"/>
      <c r="B39" s="80"/>
      <c r="C39" s="85"/>
      <c r="D39" s="86"/>
      <c r="E39" s="87"/>
    </row>
    <row r="40" spans="1:5" ht="16.75" customHeight="1">
      <c r="A40" s="81"/>
      <c r="B40" s="80"/>
      <c r="C40" s="88" t="s">
        <v>12</v>
      </c>
      <c r="D40" s="89"/>
      <c r="E40" s="90"/>
    </row>
    <row r="41" spans="1:5" ht="12.75" customHeight="1">
      <c r="A41" s="81"/>
      <c r="B41" s="80"/>
      <c r="C41" s="91" t="s">
        <v>447</v>
      </c>
      <c r="D41" s="92"/>
      <c r="E41" s="93"/>
    </row>
    <row r="42" spans="1:5" ht="25.75" customHeight="1" thickBot="1">
      <c r="A42" s="81"/>
      <c r="B42" s="80"/>
      <c r="C42" s="94"/>
      <c r="D42" s="94"/>
      <c r="E42" s="93"/>
    </row>
    <row r="43" spans="1:5" ht="19.399999999999999" customHeight="1" thickBot="1">
      <c r="A43" s="110" t="s">
        <v>97</v>
      </c>
      <c r="B43" s="111"/>
      <c r="C43" s="111"/>
      <c r="D43" s="111"/>
      <c r="E43" s="112"/>
    </row>
    <row r="44" spans="1:5" ht="12.75" customHeight="1"/>
    <row r="45" spans="1:5" ht="12.75" customHeight="1"/>
    <row r="46" spans="1:5" ht="12.75" customHeight="1"/>
    <row r="47" spans="1:5" ht="12.75" customHeight="1"/>
    <row r="48" spans="1:5"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sheetProtection algorithmName="SHA-512" hashValue="yeHcjF07sG9xBOpc32rvw5Hf3se9TNEMAoq2++XRY5ZUGTg3i5tfu+FVSjPov2amf60aZfT81V0moiXzAOqCIQ==" saltValue="OjyqYty/goHVfFV70aaYaA==" spinCount="100000" sheet="1" formatCells="0" selectLockedCells="1"/>
  <mergeCells count="45">
    <mergeCell ref="A19:D19"/>
    <mergeCell ref="A20:D20"/>
    <mergeCell ref="A23:D23"/>
    <mergeCell ref="A25:D25"/>
    <mergeCell ref="A28:D28"/>
    <mergeCell ref="A24:D24"/>
    <mergeCell ref="A43:E43"/>
    <mergeCell ref="A1:C1"/>
    <mergeCell ref="A7:D7"/>
    <mergeCell ref="A8:D8"/>
    <mergeCell ref="A9:D9"/>
    <mergeCell ref="A10:D10"/>
    <mergeCell ref="A29:D29"/>
    <mergeCell ref="A12:D12"/>
    <mergeCell ref="A11:E11"/>
    <mergeCell ref="A13:D13"/>
    <mergeCell ref="A21:D21"/>
    <mergeCell ref="A22:D22"/>
    <mergeCell ref="A26:D26"/>
    <mergeCell ref="A31:E31"/>
    <mergeCell ref="C36:E37"/>
    <mergeCell ref="A15:D15"/>
    <mergeCell ref="A37:B42"/>
    <mergeCell ref="C38:E39"/>
    <mergeCell ref="C40:E40"/>
    <mergeCell ref="C41:E42"/>
    <mergeCell ref="D1:E1"/>
    <mergeCell ref="A34:D34"/>
    <mergeCell ref="B5:C5"/>
    <mergeCell ref="A6:E6"/>
    <mergeCell ref="A32:D33"/>
    <mergeCell ref="A14:D14"/>
    <mergeCell ref="A27:D27"/>
    <mergeCell ref="A30:D30"/>
    <mergeCell ref="A35:D35"/>
    <mergeCell ref="A16:D16"/>
    <mergeCell ref="A17:D17"/>
    <mergeCell ref="A18:D18"/>
    <mergeCell ref="G8:J8"/>
    <mergeCell ref="B2:C2"/>
    <mergeCell ref="D2:E2"/>
    <mergeCell ref="B3:C3"/>
    <mergeCell ref="B4:C4"/>
    <mergeCell ref="D4:D5"/>
    <mergeCell ref="E4:E5"/>
  </mergeCells>
  <pageMargins left="0.25" right="0.25" top="0.75" bottom="0.75" header="0.3" footer="0.3"/>
  <pageSetup scale="78"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260350</xdr:colOff>
                    <xdr:row>32</xdr:row>
                    <xdr:rowOff>0</xdr:rowOff>
                  </from>
                  <to>
                    <xdr:col>4</xdr:col>
                    <xdr:colOff>679450</xdr:colOff>
                    <xdr:row>33</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from>
                    <xdr:col>4</xdr:col>
                    <xdr:colOff>908050</xdr:colOff>
                    <xdr:row>31</xdr:row>
                    <xdr:rowOff>381000</xdr:rowOff>
                  </from>
                  <to>
                    <xdr:col>4</xdr:col>
                    <xdr:colOff>1327150</xdr:colOff>
                    <xdr:row>32</xdr:row>
                    <xdr:rowOff>336550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4</xdr:col>
                    <xdr:colOff>260350</xdr:colOff>
                    <xdr:row>32</xdr:row>
                    <xdr:rowOff>298450</xdr:rowOff>
                  </from>
                  <to>
                    <xdr:col>4</xdr:col>
                    <xdr:colOff>679450</xdr:colOff>
                    <xdr:row>34</xdr:row>
                    <xdr:rowOff>38100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4</xdr:col>
                    <xdr:colOff>260350</xdr:colOff>
                    <xdr:row>33</xdr:row>
                    <xdr:rowOff>203200</xdr:rowOff>
                  </from>
                  <to>
                    <xdr:col>4</xdr:col>
                    <xdr:colOff>679450</xdr:colOff>
                    <xdr:row>35</xdr:row>
                    <xdr:rowOff>31750</xdr:rowOff>
                  </to>
                </anchor>
              </controlPr>
            </control>
          </mc:Choice>
        </mc:AlternateContent>
        <mc:AlternateContent xmlns:mc="http://schemas.openxmlformats.org/markup-compatibility/2006">
          <mc:Choice Requires="x14">
            <control shapeId="1034" r:id="rId8" name="Check Box 10">
              <controlPr defaultSize="0" autoFill="0" autoLine="0" autoPict="0">
                <anchor>
                  <from>
                    <xdr:col>4</xdr:col>
                    <xdr:colOff>908050</xdr:colOff>
                    <xdr:row>33</xdr:row>
                    <xdr:rowOff>203200</xdr:rowOff>
                  </from>
                  <to>
                    <xdr:col>4</xdr:col>
                    <xdr:colOff>1327150</xdr:colOff>
                    <xdr:row>35</xdr:row>
                    <xdr:rowOff>38100</xdr:rowOff>
                  </to>
                </anchor>
              </controlPr>
            </control>
          </mc:Choice>
        </mc:AlternateContent>
        <mc:AlternateContent xmlns:mc="http://schemas.openxmlformats.org/markup-compatibility/2006">
          <mc:Choice Requires="x14">
            <control shapeId="1035" r:id="rId9" name="Check Box 11">
              <controlPr defaultSize="0" autoFill="0" autoLine="0" autoPict="0">
                <anchor>
                  <from>
                    <xdr:col>4</xdr:col>
                    <xdr:colOff>914400</xdr:colOff>
                    <xdr:row>32</xdr:row>
                    <xdr:rowOff>304800</xdr:rowOff>
                  </from>
                  <to>
                    <xdr:col>4</xdr:col>
                    <xdr:colOff>1333500</xdr:colOff>
                    <xdr:row>34</xdr:row>
                    <xdr:rowOff>69850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003"/>
  <sheetViews>
    <sheetView topLeftCell="A291" workbookViewId="0">
      <selection activeCell="J301" sqref="J301"/>
    </sheetView>
  </sheetViews>
  <sheetFormatPr defaultRowHeight="12.5"/>
  <cols>
    <col min="1" max="1" width="5" bestFit="1" customWidth="1"/>
    <col min="2" max="2" width="15.1796875" bestFit="1" customWidth="1"/>
    <col min="3" max="3" width="14.81640625" bestFit="1" customWidth="1"/>
    <col min="4" max="4" width="33.54296875" customWidth="1"/>
    <col min="5" max="5" width="79.54296875" customWidth="1"/>
    <col min="6" max="6" width="15.54296875" customWidth="1"/>
  </cols>
  <sheetData>
    <row r="1" spans="1:6" s="30" customFormat="1" ht="43.75" customHeight="1">
      <c r="A1" s="20"/>
      <c r="B1" s="132" t="s">
        <v>20</v>
      </c>
      <c r="C1" s="133"/>
      <c r="D1" s="133"/>
      <c r="E1" s="133"/>
      <c r="F1" s="134"/>
    </row>
    <row r="2" spans="1:6" s="30" customFormat="1" ht="15.5">
      <c r="A2" s="21"/>
      <c r="B2" s="135" t="s">
        <v>0</v>
      </c>
      <c r="C2" s="89"/>
      <c r="D2" s="89"/>
      <c r="E2" s="89"/>
      <c r="F2" s="50">
        <f>SUM(F4:F1002)</f>
        <v>2577783.6999999993</v>
      </c>
    </row>
    <row r="3" spans="1:6" s="30" customFormat="1" ht="29">
      <c r="A3" s="21"/>
      <c r="B3" s="22" t="s">
        <v>100</v>
      </c>
      <c r="C3" s="23" t="s">
        <v>14</v>
      </c>
      <c r="D3" s="22" t="s">
        <v>101</v>
      </c>
      <c r="E3" s="24" t="s">
        <v>102</v>
      </c>
      <c r="F3" s="24" t="s">
        <v>4</v>
      </c>
    </row>
    <row r="4" spans="1:6" s="30" customFormat="1" ht="14.5">
      <c r="A4" s="51">
        <v>1</v>
      </c>
      <c r="B4" s="64">
        <v>44061</v>
      </c>
      <c r="C4" s="60" t="s">
        <v>131</v>
      </c>
      <c r="D4" s="1" t="s">
        <v>82</v>
      </c>
      <c r="E4" s="39" t="s">
        <v>205</v>
      </c>
      <c r="F4" s="41">
        <v>82557.09</v>
      </c>
    </row>
    <row r="5" spans="1:6" s="30" customFormat="1" ht="14.5">
      <c r="A5" s="51">
        <v>2</v>
      </c>
      <c r="B5" s="64">
        <v>44061</v>
      </c>
      <c r="C5" s="60" t="s">
        <v>132</v>
      </c>
      <c r="D5" s="1" t="s">
        <v>82</v>
      </c>
      <c r="E5" s="39" t="s">
        <v>208</v>
      </c>
      <c r="F5" s="41">
        <v>37018.080000000002</v>
      </c>
    </row>
    <row r="6" spans="1:6" s="30" customFormat="1" ht="14.5">
      <c r="A6" s="51">
        <v>3</v>
      </c>
      <c r="B6" s="64">
        <v>44020</v>
      </c>
      <c r="C6" s="60" t="s">
        <v>133</v>
      </c>
      <c r="D6" s="1" t="s">
        <v>83</v>
      </c>
      <c r="E6" s="39" t="s">
        <v>228</v>
      </c>
      <c r="F6" s="42">
        <v>5410</v>
      </c>
    </row>
    <row r="7" spans="1:6" s="30" customFormat="1" ht="14.5">
      <c r="A7" s="51">
        <v>4</v>
      </c>
      <c r="B7" s="64">
        <v>44053</v>
      </c>
      <c r="C7" s="60" t="s">
        <v>134</v>
      </c>
      <c r="D7" s="1" t="s">
        <v>83</v>
      </c>
      <c r="E7" s="39" t="s">
        <v>206</v>
      </c>
      <c r="F7" s="42">
        <v>1199.7</v>
      </c>
    </row>
    <row r="8" spans="1:6" s="30" customFormat="1" ht="14.5">
      <c r="A8" s="51">
        <v>5</v>
      </c>
      <c r="B8" s="64">
        <v>44012</v>
      </c>
      <c r="C8" s="60" t="s">
        <v>135</v>
      </c>
      <c r="D8" s="1" t="s">
        <v>79</v>
      </c>
      <c r="E8" s="39" t="s">
        <v>209</v>
      </c>
      <c r="F8" s="42">
        <v>1500.8</v>
      </c>
    </row>
    <row r="9" spans="1:6" s="30" customFormat="1" ht="14.5">
      <c r="A9" s="52">
        <v>6</v>
      </c>
      <c r="B9" s="64">
        <v>44012</v>
      </c>
      <c r="C9" s="60" t="s">
        <v>135</v>
      </c>
      <c r="D9" s="1" t="s">
        <v>82</v>
      </c>
      <c r="E9" s="39" t="s">
        <v>210</v>
      </c>
      <c r="F9" s="43">
        <v>31.5</v>
      </c>
    </row>
    <row r="10" spans="1:6" s="30" customFormat="1" ht="14.5">
      <c r="A10" s="52">
        <v>7</v>
      </c>
      <c r="B10" s="64" t="s">
        <v>203</v>
      </c>
      <c r="C10" s="60" t="s">
        <v>135</v>
      </c>
      <c r="D10" s="1" t="s">
        <v>83</v>
      </c>
      <c r="E10" s="39" t="s">
        <v>211</v>
      </c>
      <c r="F10" s="43">
        <v>163.24</v>
      </c>
    </row>
    <row r="11" spans="1:6" s="30" customFormat="1" ht="14.5">
      <c r="A11" s="52">
        <v>8</v>
      </c>
      <c r="B11" s="64">
        <v>44007</v>
      </c>
      <c r="C11" s="60" t="s">
        <v>136</v>
      </c>
      <c r="D11" s="1" t="s">
        <v>79</v>
      </c>
      <c r="E11" s="39" t="s">
        <v>207</v>
      </c>
      <c r="F11" s="43">
        <v>685.96</v>
      </c>
    </row>
    <row r="12" spans="1:6" s="30" customFormat="1" ht="14.5">
      <c r="A12" s="52">
        <v>9</v>
      </c>
      <c r="B12" s="64">
        <v>43902</v>
      </c>
      <c r="C12" s="60" t="s">
        <v>137</v>
      </c>
      <c r="D12" s="1" t="s">
        <v>82</v>
      </c>
      <c r="E12" s="39" t="s">
        <v>212</v>
      </c>
      <c r="F12" s="43">
        <v>286</v>
      </c>
    </row>
    <row r="13" spans="1:6" s="30" customFormat="1" ht="14.5">
      <c r="A13" s="52">
        <v>10</v>
      </c>
      <c r="B13" s="64">
        <v>43902</v>
      </c>
      <c r="C13" s="60" t="s">
        <v>137</v>
      </c>
      <c r="D13" s="1" t="s">
        <v>82</v>
      </c>
      <c r="E13" s="39" t="s">
        <v>213</v>
      </c>
      <c r="F13" s="41">
        <v>14000</v>
      </c>
    </row>
    <row r="14" spans="1:6" ht="14.5">
      <c r="A14" s="52">
        <v>11</v>
      </c>
      <c r="B14" s="64">
        <v>43902</v>
      </c>
      <c r="C14" s="60" t="s">
        <v>137</v>
      </c>
      <c r="D14" s="1" t="s">
        <v>82</v>
      </c>
      <c r="E14" s="39" t="s">
        <v>214</v>
      </c>
      <c r="F14" s="41">
        <v>2660.25</v>
      </c>
    </row>
    <row r="15" spans="1:6" ht="14.5">
      <c r="A15" s="52">
        <v>12</v>
      </c>
      <c r="B15" s="64">
        <v>43902</v>
      </c>
      <c r="C15" s="60" t="s">
        <v>137</v>
      </c>
      <c r="D15" s="1" t="s">
        <v>83</v>
      </c>
      <c r="E15" s="39" t="s">
        <v>215</v>
      </c>
      <c r="F15" s="41">
        <v>919.5</v>
      </c>
    </row>
    <row r="16" spans="1:6" ht="14.5">
      <c r="A16" s="52">
        <v>13</v>
      </c>
      <c r="B16" s="64">
        <v>43941</v>
      </c>
      <c r="C16" s="60" t="s">
        <v>138</v>
      </c>
      <c r="D16" s="1" t="s">
        <v>78</v>
      </c>
      <c r="E16" s="39" t="s">
        <v>216</v>
      </c>
      <c r="F16" s="41">
        <v>2000</v>
      </c>
    </row>
    <row r="17" spans="1:6" ht="14.5">
      <c r="A17" s="52">
        <v>14</v>
      </c>
      <c r="B17" s="64">
        <v>43941</v>
      </c>
      <c r="C17" s="60" t="s">
        <v>139</v>
      </c>
      <c r="D17" s="1" t="s">
        <v>78</v>
      </c>
      <c r="E17" s="39" t="s">
        <v>217</v>
      </c>
      <c r="F17" s="41">
        <v>16000</v>
      </c>
    </row>
    <row r="18" spans="1:6" ht="14.5">
      <c r="A18" s="52">
        <v>15</v>
      </c>
      <c r="B18" s="64">
        <v>43941</v>
      </c>
      <c r="C18" s="60" t="s">
        <v>140</v>
      </c>
      <c r="D18" s="1" t="s">
        <v>78</v>
      </c>
      <c r="E18" s="39" t="s">
        <v>218</v>
      </c>
      <c r="F18" s="41">
        <v>2000</v>
      </c>
    </row>
    <row r="19" spans="1:6" ht="14.5">
      <c r="A19" s="52">
        <v>16</v>
      </c>
      <c r="B19" s="64">
        <v>43941</v>
      </c>
      <c r="C19" s="60" t="s">
        <v>141</v>
      </c>
      <c r="D19" s="1" t="s">
        <v>78</v>
      </c>
      <c r="E19" s="39" t="s">
        <v>219</v>
      </c>
      <c r="F19" s="41">
        <v>5000</v>
      </c>
    </row>
    <row r="20" spans="1:6" ht="14.5">
      <c r="A20" s="52">
        <v>17</v>
      </c>
      <c r="B20" s="64">
        <v>43937</v>
      </c>
      <c r="C20" s="60" t="s">
        <v>142</v>
      </c>
      <c r="D20" s="1" t="s">
        <v>78</v>
      </c>
      <c r="E20" s="39" t="s">
        <v>220</v>
      </c>
      <c r="F20" s="41">
        <v>9000</v>
      </c>
    </row>
    <row r="21" spans="1:6" ht="14.5">
      <c r="A21" s="52">
        <v>18</v>
      </c>
      <c r="B21" s="64">
        <v>43937</v>
      </c>
      <c r="C21" s="60" t="s">
        <v>143</v>
      </c>
      <c r="D21" s="1" t="s">
        <v>78</v>
      </c>
      <c r="E21" s="39" t="s">
        <v>221</v>
      </c>
      <c r="F21" s="41">
        <v>2000</v>
      </c>
    </row>
    <row r="22" spans="1:6" ht="14.5">
      <c r="A22" s="52">
        <v>19</v>
      </c>
      <c r="B22" s="64">
        <v>43937</v>
      </c>
      <c r="C22" s="60" t="s">
        <v>144</v>
      </c>
      <c r="D22" s="1" t="s">
        <v>78</v>
      </c>
      <c r="E22" s="39" t="s">
        <v>222</v>
      </c>
      <c r="F22" s="41">
        <v>2000</v>
      </c>
    </row>
    <row r="23" spans="1:6" ht="14.5">
      <c r="A23" s="52">
        <v>20</v>
      </c>
      <c r="B23" s="64">
        <v>43937</v>
      </c>
      <c r="C23" s="60" t="s">
        <v>145</v>
      </c>
      <c r="D23" s="1" t="s">
        <v>78</v>
      </c>
      <c r="E23" s="39" t="s">
        <v>223</v>
      </c>
      <c r="F23" s="41">
        <v>6000</v>
      </c>
    </row>
    <row r="24" spans="1:6" ht="14.5">
      <c r="A24" s="52">
        <v>21</v>
      </c>
      <c r="B24" s="64">
        <v>43937</v>
      </c>
      <c r="C24" s="60" t="s">
        <v>146</v>
      </c>
      <c r="D24" s="1" t="s">
        <v>78</v>
      </c>
      <c r="E24" s="39" t="s">
        <v>224</v>
      </c>
      <c r="F24" s="41">
        <v>4000</v>
      </c>
    </row>
    <row r="25" spans="1:6" ht="14.5">
      <c r="A25" s="52">
        <v>22</v>
      </c>
      <c r="B25" s="64">
        <v>43937</v>
      </c>
      <c r="C25" s="60" t="s">
        <v>147</v>
      </c>
      <c r="D25" s="1" t="s">
        <v>78</v>
      </c>
      <c r="E25" s="39" t="s">
        <v>225</v>
      </c>
      <c r="F25" s="41">
        <v>2000</v>
      </c>
    </row>
    <row r="26" spans="1:6" ht="14.5">
      <c r="A26" s="52">
        <v>23</v>
      </c>
      <c r="B26" s="64">
        <v>43937</v>
      </c>
      <c r="C26" s="60" t="s">
        <v>148</v>
      </c>
      <c r="D26" s="1" t="s">
        <v>78</v>
      </c>
      <c r="E26" s="39" t="s">
        <v>226</v>
      </c>
      <c r="F26" s="41">
        <v>2000</v>
      </c>
    </row>
    <row r="27" spans="1:6" ht="14.5">
      <c r="A27" s="52">
        <v>24</v>
      </c>
      <c r="B27" s="64">
        <v>43958</v>
      </c>
      <c r="C27" s="60" t="s">
        <v>149</v>
      </c>
      <c r="D27" s="1" t="s">
        <v>83</v>
      </c>
      <c r="E27" s="39" t="s">
        <v>227</v>
      </c>
      <c r="F27" s="41">
        <v>3750</v>
      </c>
    </row>
    <row r="28" spans="1:6" ht="14.5">
      <c r="A28" s="52">
        <v>25</v>
      </c>
      <c r="B28" s="64">
        <v>43958</v>
      </c>
      <c r="C28" s="60" t="s">
        <v>150</v>
      </c>
      <c r="D28" s="1" t="s">
        <v>82</v>
      </c>
      <c r="E28" s="39" t="s">
        <v>229</v>
      </c>
      <c r="F28" s="41">
        <v>35200</v>
      </c>
    </row>
    <row r="29" spans="1:6" ht="14.5">
      <c r="A29" s="52">
        <v>26</v>
      </c>
      <c r="B29" s="64">
        <v>43958</v>
      </c>
      <c r="C29" s="60" t="s">
        <v>151</v>
      </c>
      <c r="D29" s="1" t="s">
        <v>82</v>
      </c>
      <c r="E29" s="39" t="s">
        <v>230</v>
      </c>
      <c r="F29" s="41">
        <v>479864</v>
      </c>
    </row>
    <row r="30" spans="1:6" ht="14.5">
      <c r="A30" s="52">
        <v>27</v>
      </c>
      <c r="B30" s="64">
        <v>43957</v>
      </c>
      <c r="C30" s="60" t="s">
        <v>152</v>
      </c>
      <c r="D30" s="1" t="s">
        <v>82</v>
      </c>
      <c r="E30" s="39" t="s">
        <v>231</v>
      </c>
      <c r="F30" s="41">
        <v>15600</v>
      </c>
    </row>
    <row r="31" spans="1:6" ht="14.5">
      <c r="A31" s="52">
        <v>28</v>
      </c>
      <c r="B31" s="64">
        <v>43955</v>
      </c>
      <c r="C31" s="60" t="s">
        <v>153</v>
      </c>
      <c r="D31" s="1" t="s">
        <v>82</v>
      </c>
      <c r="E31" s="39" t="s">
        <v>232</v>
      </c>
      <c r="F31" s="41">
        <v>4856.9799999999996</v>
      </c>
    </row>
    <row r="32" spans="1:6" ht="14.5">
      <c r="A32" s="52">
        <v>29</v>
      </c>
      <c r="B32" s="64">
        <v>43952</v>
      </c>
      <c r="C32" s="60" t="s">
        <v>154</v>
      </c>
      <c r="D32" s="1" t="s">
        <v>82</v>
      </c>
      <c r="E32" s="39" t="s">
        <v>233</v>
      </c>
      <c r="F32" s="41">
        <v>7672.5</v>
      </c>
    </row>
    <row r="33" spans="1:6" ht="14.5">
      <c r="A33" s="52">
        <v>30</v>
      </c>
      <c r="B33" s="64">
        <v>43951</v>
      </c>
      <c r="C33" s="60" t="s">
        <v>155</v>
      </c>
      <c r="D33" s="1" t="s">
        <v>82</v>
      </c>
      <c r="E33" s="39" t="s">
        <v>229</v>
      </c>
      <c r="F33" s="41">
        <v>32400</v>
      </c>
    </row>
    <row r="34" spans="1:6" ht="14.5">
      <c r="A34" s="52">
        <v>31</v>
      </c>
      <c r="B34" s="64">
        <v>43945</v>
      </c>
      <c r="C34" s="60" t="s">
        <v>156</v>
      </c>
      <c r="D34" s="1" t="s">
        <v>82</v>
      </c>
      <c r="E34" s="39" t="s">
        <v>234</v>
      </c>
      <c r="F34" s="41">
        <v>3000</v>
      </c>
    </row>
    <row r="35" spans="1:6" ht="14.5">
      <c r="A35" s="52">
        <v>32</v>
      </c>
      <c r="B35" s="64">
        <v>43945</v>
      </c>
      <c r="C35" s="60" t="s">
        <v>157</v>
      </c>
      <c r="D35" s="1" t="s">
        <v>82</v>
      </c>
      <c r="E35" s="39" t="s">
        <v>234</v>
      </c>
      <c r="F35" s="41">
        <v>3000</v>
      </c>
    </row>
    <row r="36" spans="1:6" ht="14.5">
      <c r="A36" s="52">
        <v>33</v>
      </c>
      <c r="B36" s="64">
        <v>43945</v>
      </c>
      <c r="C36" s="60" t="s">
        <v>158</v>
      </c>
      <c r="D36" s="1" t="s">
        <v>82</v>
      </c>
      <c r="E36" s="39" t="s">
        <v>235</v>
      </c>
      <c r="F36" s="41">
        <v>8118.02</v>
      </c>
    </row>
    <row r="37" spans="1:6" ht="14.5">
      <c r="A37" s="52">
        <v>34</v>
      </c>
      <c r="B37" s="64">
        <v>43936</v>
      </c>
      <c r="C37" s="60" t="s">
        <v>159</v>
      </c>
      <c r="D37" s="1" t="s">
        <v>82</v>
      </c>
      <c r="E37" s="39" t="s">
        <v>236</v>
      </c>
      <c r="F37" s="41">
        <v>25000</v>
      </c>
    </row>
    <row r="38" spans="1:6" ht="14.5">
      <c r="A38" s="52">
        <v>35</v>
      </c>
      <c r="B38" s="64">
        <v>43935</v>
      </c>
      <c r="C38" s="60" t="s">
        <v>160</v>
      </c>
      <c r="D38" s="1" t="s">
        <v>82</v>
      </c>
      <c r="E38" s="39" t="s">
        <v>237</v>
      </c>
      <c r="F38" s="41">
        <v>29200</v>
      </c>
    </row>
    <row r="39" spans="1:6" ht="14.5">
      <c r="A39" s="52">
        <v>36</v>
      </c>
      <c r="B39" s="64">
        <v>43966</v>
      </c>
      <c r="C39" s="60" t="s">
        <v>161</v>
      </c>
      <c r="D39" s="1" t="s">
        <v>82</v>
      </c>
      <c r="E39" s="39" t="s">
        <v>238</v>
      </c>
      <c r="F39" s="41">
        <v>1959.5</v>
      </c>
    </row>
    <row r="40" spans="1:6" ht="14.5">
      <c r="A40" s="52">
        <v>37</v>
      </c>
      <c r="B40" s="64">
        <v>43972</v>
      </c>
      <c r="C40" s="60" t="s">
        <v>162</v>
      </c>
      <c r="D40" s="1" t="s">
        <v>82</v>
      </c>
      <c r="E40" s="39" t="s">
        <v>239</v>
      </c>
      <c r="F40" s="41">
        <v>4800</v>
      </c>
    </row>
    <row r="41" spans="1:6" ht="14.5">
      <c r="A41" s="52">
        <v>38</v>
      </c>
      <c r="B41" s="64">
        <v>43972</v>
      </c>
      <c r="C41" s="60" t="s">
        <v>163</v>
      </c>
      <c r="D41" s="1" t="s">
        <v>82</v>
      </c>
      <c r="E41" s="39" t="s">
        <v>240</v>
      </c>
      <c r="F41" s="41">
        <v>1200</v>
      </c>
    </row>
    <row r="42" spans="1:6" ht="14.5">
      <c r="A42" s="52">
        <v>39</v>
      </c>
      <c r="B42" s="64">
        <v>43977</v>
      </c>
      <c r="C42" s="60" t="s">
        <v>164</v>
      </c>
      <c r="D42" s="1" t="s">
        <v>83</v>
      </c>
      <c r="E42" s="39" t="s">
        <v>241</v>
      </c>
      <c r="F42" s="41">
        <v>453.8</v>
      </c>
    </row>
    <row r="43" spans="1:6" ht="14.5">
      <c r="A43" s="52">
        <v>40</v>
      </c>
      <c r="B43" s="64">
        <v>43977</v>
      </c>
      <c r="C43" s="60" t="s">
        <v>165</v>
      </c>
      <c r="D43" s="1" t="s">
        <v>83</v>
      </c>
      <c r="E43" s="39" t="s">
        <v>241</v>
      </c>
      <c r="F43" s="41">
        <v>453.8</v>
      </c>
    </row>
    <row r="44" spans="1:6" ht="14.5">
      <c r="A44" s="52">
        <v>41</v>
      </c>
      <c r="B44" s="64">
        <v>43977</v>
      </c>
      <c r="C44" s="60" t="s">
        <v>166</v>
      </c>
      <c r="D44" s="1" t="s">
        <v>83</v>
      </c>
      <c r="E44" s="39" t="s">
        <v>242</v>
      </c>
      <c r="F44" s="41">
        <v>400</v>
      </c>
    </row>
    <row r="45" spans="1:6" ht="14.5">
      <c r="A45" s="52">
        <v>42</v>
      </c>
      <c r="B45" s="64">
        <v>43980</v>
      </c>
      <c r="C45" s="60" t="s">
        <v>167</v>
      </c>
      <c r="D45" s="1" t="s">
        <v>83</v>
      </c>
      <c r="E45" s="39" t="s">
        <v>243</v>
      </c>
      <c r="F45" s="41">
        <v>202.79</v>
      </c>
    </row>
    <row r="46" spans="1:6" ht="14.5">
      <c r="A46" s="52">
        <v>43</v>
      </c>
      <c r="B46" s="64">
        <v>43980</v>
      </c>
      <c r="C46" s="60" t="s">
        <v>168</v>
      </c>
      <c r="D46" s="1" t="s">
        <v>83</v>
      </c>
      <c r="E46" s="39" t="s">
        <v>244</v>
      </c>
      <c r="F46" s="41">
        <v>692.88</v>
      </c>
    </row>
    <row r="47" spans="1:6" ht="14.5">
      <c r="A47" s="52">
        <v>44</v>
      </c>
      <c r="B47" s="64">
        <v>43992</v>
      </c>
      <c r="C47" s="60" t="s">
        <v>169</v>
      </c>
      <c r="D47" s="1" t="s">
        <v>82</v>
      </c>
      <c r="E47" s="39" t="s">
        <v>245</v>
      </c>
      <c r="F47" s="41">
        <v>1351.41</v>
      </c>
    </row>
    <row r="48" spans="1:6" ht="14.5">
      <c r="A48" s="52">
        <v>45</v>
      </c>
      <c r="B48" s="64">
        <v>43992</v>
      </c>
      <c r="C48" s="60" t="s">
        <v>170</v>
      </c>
      <c r="D48" s="1" t="s">
        <v>82</v>
      </c>
      <c r="E48" s="39" t="s">
        <v>246</v>
      </c>
      <c r="F48" s="41">
        <v>12250</v>
      </c>
    </row>
    <row r="49" spans="1:6" ht="14.5">
      <c r="A49" s="52">
        <v>46</v>
      </c>
      <c r="B49" s="64">
        <v>43992</v>
      </c>
      <c r="C49" s="60" t="s">
        <v>171</v>
      </c>
      <c r="D49" s="1" t="s">
        <v>82</v>
      </c>
      <c r="E49" s="39" t="s">
        <v>247</v>
      </c>
      <c r="F49" s="41">
        <v>4500</v>
      </c>
    </row>
    <row r="50" spans="1:6" ht="14.5">
      <c r="A50" s="52">
        <v>47</v>
      </c>
      <c r="B50" s="64">
        <v>43990</v>
      </c>
      <c r="C50" s="60" t="s">
        <v>172</v>
      </c>
      <c r="D50" s="1" t="s">
        <v>82</v>
      </c>
      <c r="E50" s="39" t="s">
        <v>248</v>
      </c>
      <c r="F50" s="41">
        <v>52800</v>
      </c>
    </row>
    <row r="51" spans="1:6" ht="14.5">
      <c r="A51" s="52">
        <v>48</v>
      </c>
      <c r="B51" s="64">
        <v>43990</v>
      </c>
      <c r="C51" s="60" t="s">
        <v>173</v>
      </c>
      <c r="D51" s="1" t="s">
        <v>83</v>
      </c>
      <c r="E51" s="39" t="s">
        <v>249</v>
      </c>
      <c r="F51" s="41">
        <v>289.69</v>
      </c>
    </row>
    <row r="52" spans="1:6" ht="14.5">
      <c r="A52" s="52">
        <v>49</v>
      </c>
      <c r="B52" s="64">
        <v>44001</v>
      </c>
      <c r="C52" s="60" t="s">
        <v>174</v>
      </c>
      <c r="D52" s="1" t="s">
        <v>82</v>
      </c>
      <c r="E52" s="39" t="s">
        <v>250</v>
      </c>
      <c r="F52" s="41">
        <v>1171.9000000000001</v>
      </c>
    </row>
    <row r="53" spans="1:6" ht="14.5">
      <c r="A53" s="52">
        <v>50</v>
      </c>
      <c r="B53" s="64">
        <v>44001</v>
      </c>
      <c r="C53" s="60" t="s">
        <v>175</v>
      </c>
      <c r="D53" s="1" t="s">
        <v>82</v>
      </c>
      <c r="E53" s="39" t="s">
        <v>251</v>
      </c>
      <c r="F53" s="41">
        <v>492.07</v>
      </c>
    </row>
    <row r="54" spans="1:6" ht="14.5">
      <c r="A54" s="52">
        <v>51</v>
      </c>
      <c r="B54" s="64">
        <v>44040</v>
      </c>
      <c r="C54" s="60" t="s">
        <v>176</v>
      </c>
      <c r="D54" s="1" t="s">
        <v>83</v>
      </c>
      <c r="E54" s="39" t="s">
        <v>252</v>
      </c>
      <c r="F54" s="41">
        <v>641.79999999999995</v>
      </c>
    </row>
    <row r="55" spans="1:6" ht="14.5">
      <c r="A55" s="52">
        <v>52</v>
      </c>
      <c r="B55" s="64">
        <v>44033</v>
      </c>
      <c r="C55" s="60" t="s">
        <v>177</v>
      </c>
      <c r="D55" s="1" t="s">
        <v>82</v>
      </c>
      <c r="E55" s="39" t="s">
        <v>253</v>
      </c>
      <c r="F55" s="41">
        <v>13320.35</v>
      </c>
    </row>
    <row r="56" spans="1:6" ht="14.5">
      <c r="A56" s="52">
        <v>53</v>
      </c>
      <c r="B56" s="64">
        <v>44026</v>
      </c>
      <c r="C56" s="60" t="s">
        <v>178</v>
      </c>
      <c r="D56" s="1" t="s">
        <v>82</v>
      </c>
      <c r="E56" s="39" t="s">
        <v>254</v>
      </c>
      <c r="F56" s="41">
        <v>1368.31</v>
      </c>
    </row>
    <row r="57" spans="1:6" ht="14.5">
      <c r="A57" s="52">
        <v>54</v>
      </c>
      <c r="B57" s="64">
        <v>44022</v>
      </c>
      <c r="C57" s="60" t="s">
        <v>179</v>
      </c>
      <c r="D57" s="1" t="s">
        <v>82</v>
      </c>
      <c r="E57" s="39" t="s">
        <v>255</v>
      </c>
      <c r="F57" s="41">
        <v>400000</v>
      </c>
    </row>
    <row r="58" spans="1:6" ht="14.5">
      <c r="A58" s="52">
        <v>55</v>
      </c>
      <c r="B58" s="64">
        <v>44048</v>
      </c>
      <c r="C58" s="60" t="s">
        <v>180</v>
      </c>
      <c r="D58" s="1" t="s">
        <v>82</v>
      </c>
      <c r="E58" s="39" t="s">
        <v>256</v>
      </c>
      <c r="F58" s="41">
        <v>359.68</v>
      </c>
    </row>
    <row r="59" spans="1:6" ht="14.5">
      <c r="A59" s="52">
        <v>56</v>
      </c>
      <c r="B59" s="64">
        <v>44068</v>
      </c>
      <c r="C59" s="60" t="s">
        <v>181</v>
      </c>
      <c r="D59" s="1" t="s">
        <v>82</v>
      </c>
      <c r="E59" s="39" t="s">
        <v>257</v>
      </c>
      <c r="F59" s="41">
        <v>51900</v>
      </c>
    </row>
    <row r="60" spans="1:6" ht="14.5">
      <c r="A60" s="52">
        <v>57</v>
      </c>
      <c r="B60" s="64">
        <v>44062</v>
      </c>
      <c r="C60" s="60" t="s">
        <v>182</v>
      </c>
      <c r="D60" s="1" t="s">
        <v>82</v>
      </c>
      <c r="E60" s="39" t="s">
        <v>258</v>
      </c>
      <c r="F60" s="41">
        <v>3788.12</v>
      </c>
    </row>
    <row r="61" spans="1:6" ht="14.5">
      <c r="A61" s="52">
        <v>58</v>
      </c>
      <c r="B61" s="64">
        <v>44056</v>
      </c>
      <c r="C61" s="60" t="s">
        <v>183</v>
      </c>
      <c r="D61" s="1" t="s">
        <v>82</v>
      </c>
      <c r="E61" s="39" t="s">
        <v>259</v>
      </c>
      <c r="F61" s="41">
        <v>48500</v>
      </c>
    </row>
    <row r="62" spans="1:6" ht="14.5">
      <c r="A62" s="52">
        <v>59</v>
      </c>
      <c r="B62" s="64">
        <v>44056</v>
      </c>
      <c r="C62" s="60" t="s">
        <v>184</v>
      </c>
      <c r="D62" s="1" t="s">
        <v>83</v>
      </c>
      <c r="E62" s="39" t="s">
        <v>260</v>
      </c>
      <c r="F62" s="41">
        <v>4980</v>
      </c>
    </row>
    <row r="63" spans="1:6" ht="14.5">
      <c r="A63" s="52">
        <v>60</v>
      </c>
      <c r="B63" s="64">
        <v>44056</v>
      </c>
      <c r="C63" s="60" t="s">
        <v>185</v>
      </c>
      <c r="D63" s="1" t="s">
        <v>83</v>
      </c>
      <c r="E63" s="39" t="s">
        <v>261</v>
      </c>
      <c r="F63" s="41">
        <v>39.590000000000003</v>
      </c>
    </row>
    <row r="64" spans="1:6" ht="14.5">
      <c r="A64" s="52">
        <v>61</v>
      </c>
      <c r="B64" s="64">
        <v>43917</v>
      </c>
      <c r="C64" s="60" t="s">
        <v>186</v>
      </c>
      <c r="D64" s="1" t="s">
        <v>83</v>
      </c>
      <c r="E64" s="39" t="s">
        <v>262</v>
      </c>
      <c r="F64" s="41">
        <v>1102.57</v>
      </c>
    </row>
    <row r="65" spans="1:6" ht="14.5">
      <c r="A65" s="52">
        <v>62</v>
      </c>
      <c r="B65" s="64">
        <v>43922</v>
      </c>
      <c r="C65" s="60" t="s">
        <v>187</v>
      </c>
      <c r="D65" s="1" t="s">
        <v>83</v>
      </c>
      <c r="E65" s="39" t="s">
        <v>263</v>
      </c>
      <c r="F65" s="41">
        <v>7615.8</v>
      </c>
    </row>
    <row r="66" spans="1:6" ht="14.5">
      <c r="A66" s="52">
        <v>63</v>
      </c>
      <c r="B66" s="64">
        <v>43929</v>
      </c>
      <c r="C66" s="60" t="s">
        <v>188</v>
      </c>
      <c r="D66" s="1" t="s">
        <v>83</v>
      </c>
      <c r="E66" s="39" t="s">
        <v>262</v>
      </c>
      <c r="F66" s="41">
        <v>1357.53</v>
      </c>
    </row>
    <row r="67" spans="1:6" ht="14.5">
      <c r="A67" s="52">
        <v>64</v>
      </c>
      <c r="B67" s="64">
        <v>43935</v>
      </c>
      <c r="C67" s="60" t="s">
        <v>189</v>
      </c>
      <c r="D67" s="1" t="s">
        <v>83</v>
      </c>
      <c r="E67" s="39" t="s">
        <v>264</v>
      </c>
      <c r="F67" s="41">
        <v>2156</v>
      </c>
    </row>
    <row r="68" spans="1:6" ht="14.5">
      <c r="A68" s="52">
        <v>65</v>
      </c>
      <c r="B68" s="64">
        <v>43934</v>
      </c>
      <c r="C68" s="60" t="s">
        <v>190</v>
      </c>
      <c r="D68" s="1" t="s">
        <v>83</v>
      </c>
      <c r="E68" s="39" t="s">
        <v>265</v>
      </c>
      <c r="F68" s="41">
        <v>605</v>
      </c>
    </row>
    <row r="69" spans="1:6" ht="14.5">
      <c r="A69" s="52">
        <v>66</v>
      </c>
      <c r="B69" s="64">
        <v>43977</v>
      </c>
      <c r="C69" s="60" t="s">
        <v>191</v>
      </c>
      <c r="D69" s="1" t="s">
        <v>83</v>
      </c>
      <c r="E69" s="39" t="s">
        <v>244</v>
      </c>
      <c r="F69" s="41">
        <v>1385.76</v>
      </c>
    </row>
    <row r="70" spans="1:6" ht="14.5">
      <c r="A70" s="52">
        <v>67</v>
      </c>
      <c r="B70" s="64" t="s">
        <v>204</v>
      </c>
      <c r="C70" s="60" t="s">
        <v>192</v>
      </c>
      <c r="D70" s="1" t="s">
        <v>79</v>
      </c>
      <c r="E70" s="39" t="s">
        <v>428</v>
      </c>
      <c r="F70" s="41">
        <v>162730.94</v>
      </c>
    </row>
    <row r="71" spans="1:6" ht="14.5">
      <c r="A71" s="52">
        <v>68</v>
      </c>
      <c r="B71" s="64">
        <v>43964</v>
      </c>
      <c r="C71" s="60" t="s">
        <v>193</v>
      </c>
      <c r="D71" s="1" t="s">
        <v>82</v>
      </c>
      <c r="E71" s="39" t="s">
        <v>266</v>
      </c>
      <c r="F71" s="41">
        <v>1750</v>
      </c>
    </row>
    <row r="72" spans="1:6" ht="14.5">
      <c r="A72" s="52">
        <v>69</v>
      </c>
      <c r="B72" s="64">
        <v>43964</v>
      </c>
      <c r="C72" s="60" t="s">
        <v>193</v>
      </c>
      <c r="D72" s="1" t="s">
        <v>83</v>
      </c>
      <c r="E72" s="39" t="s">
        <v>267</v>
      </c>
      <c r="F72" s="41">
        <v>94</v>
      </c>
    </row>
    <row r="73" spans="1:6" ht="14.5">
      <c r="A73" s="52">
        <v>70</v>
      </c>
      <c r="B73" s="64">
        <v>43964</v>
      </c>
      <c r="C73" s="60" t="s">
        <v>193</v>
      </c>
      <c r="D73" s="1" t="s">
        <v>82</v>
      </c>
      <c r="E73" s="39" t="s">
        <v>268</v>
      </c>
      <c r="F73" s="41">
        <v>762</v>
      </c>
    </row>
    <row r="74" spans="1:6" ht="14.5">
      <c r="A74" s="52">
        <v>71</v>
      </c>
      <c r="B74" s="64">
        <v>43964</v>
      </c>
      <c r="C74" s="60" t="s">
        <v>193</v>
      </c>
      <c r="D74" s="1" t="s">
        <v>82</v>
      </c>
      <c r="E74" s="39" t="s">
        <v>269</v>
      </c>
      <c r="F74" s="41">
        <v>1750</v>
      </c>
    </row>
    <row r="75" spans="1:6" ht="14.5">
      <c r="A75" s="52">
        <v>72</v>
      </c>
      <c r="B75" s="64">
        <v>43964</v>
      </c>
      <c r="C75" s="60" t="s">
        <v>193</v>
      </c>
      <c r="D75" s="1" t="s">
        <v>83</v>
      </c>
      <c r="E75" s="39" t="s">
        <v>270</v>
      </c>
      <c r="F75" s="41">
        <v>994.99</v>
      </c>
    </row>
    <row r="76" spans="1:6" ht="14.5">
      <c r="A76" s="52">
        <v>73</v>
      </c>
      <c r="B76" s="64">
        <v>43964</v>
      </c>
      <c r="C76" s="60" t="s">
        <v>193</v>
      </c>
      <c r="D76" s="1" t="s">
        <v>83</v>
      </c>
      <c r="E76" s="39" t="s">
        <v>271</v>
      </c>
      <c r="F76" s="41">
        <v>690</v>
      </c>
    </row>
    <row r="77" spans="1:6" ht="14.5">
      <c r="A77" s="52">
        <v>74</v>
      </c>
      <c r="B77" s="64">
        <v>43964</v>
      </c>
      <c r="C77" s="60" t="s">
        <v>193</v>
      </c>
      <c r="D77" s="1" t="s">
        <v>83</v>
      </c>
      <c r="E77" s="39" t="s">
        <v>272</v>
      </c>
      <c r="F77" s="41">
        <v>345</v>
      </c>
    </row>
    <row r="78" spans="1:6" ht="14.5">
      <c r="A78" s="52">
        <v>75</v>
      </c>
      <c r="B78" s="64">
        <v>43964</v>
      </c>
      <c r="C78" s="60" t="s">
        <v>193</v>
      </c>
      <c r="D78" s="1" t="s">
        <v>82</v>
      </c>
      <c r="E78" s="39" t="s">
        <v>273</v>
      </c>
      <c r="F78" s="41">
        <v>330.51</v>
      </c>
    </row>
    <row r="79" spans="1:6" ht="14.5">
      <c r="A79" s="52">
        <v>76</v>
      </c>
      <c r="B79" s="64">
        <v>43934</v>
      </c>
      <c r="C79" s="60" t="s">
        <v>194</v>
      </c>
      <c r="D79" s="1" t="s">
        <v>83</v>
      </c>
      <c r="E79" s="39" t="s">
        <v>274</v>
      </c>
      <c r="F79" s="41">
        <v>354.24</v>
      </c>
    </row>
    <row r="80" spans="1:6" ht="14.5">
      <c r="A80" s="52">
        <v>77</v>
      </c>
      <c r="B80" s="64">
        <v>43934</v>
      </c>
      <c r="C80" s="60" t="s">
        <v>194</v>
      </c>
      <c r="D80" s="1" t="s">
        <v>80</v>
      </c>
      <c r="E80" s="39" t="s">
        <v>275</v>
      </c>
      <c r="F80" s="41">
        <v>2061.63</v>
      </c>
    </row>
    <row r="81" spans="1:6" ht="14.5">
      <c r="A81" s="52">
        <v>78</v>
      </c>
      <c r="B81" s="64">
        <v>43934</v>
      </c>
      <c r="C81" s="60" t="s">
        <v>194</v>
      </c>
      <c r="D81" s="1" t="s">
        <v>83</v>
      </c>
      <c r="E81" s="39" t="s">
        <v>276</v>
      </c>
      <c r="F81" s="41">
        <v>126.39</v>
      </c>
    </row>
    <row r="82" spans="1:6" ht="14.5">
      <c r="A82" s="52">
        <v>79</v>
      </c>
      <c r="B82" s="64">
        <v>43934</v>
      </c>
      <c r="C82" s="60" t="s">
        <v>194</v>
      </c>
      <c r="D82" s="1" t="s">
        <v>83</v>
      </c>
      <c r="E82" s="39" t="s">
        <v>277</v>
      </c>
      <c r="F82" s="41">
        <v>209.94</v>
      </c>
    </row>
    <row r="83" spans="1:6" ht="14.5">
      <c r="A83" s="52">
        <v>80</v>
      </c>
      <c r="B83" s="64">
        <v>43934</v>
      </c>
      <c r="C83" s="60" t="s">
        <v>194</v>
      </c>
      <c r="D83" s="1" t="s">
        <v>83</v>
      </c>
      <c r="E83" s="39" t="s">
        <v>278</v>
      </c>
      <c r="F83" s="41">
        <v>72.42</v>
      </c>
    </row>
    <row r="84" spans="1:6" ht="14.5">
      <c r="A84" s="52">
        <v>81</v>
      </c>
      <c r="B84" s="64">
        <v>43934</v>
      </c>
      <c r="C84" s="60" t="s">
        <v>194</v>
      </c>
      <c r="D84" s="1" t="s">
        <v>83</v>
      </c>
      <c r="E84" s="39" t="s">
        <v>279</v>
      </c>
      <c r="F84" s="41">
        <v>313.37</v>
      </c>
    </row>
    <row r="85" spans="1:6" ht="14.5">
      <c r="A85" s="52">
        <v>82</v>
      </c>
      <c r="B85" s="64">
        <v>43934</v>
      </c>
      <c r="C85" s="60" t="s">
        <v>194</v>
      </c>
      <c r="D85" s="1" t="s">
        <v>83</v>
      </c>
      <c r="E85" s="39" t="s">
        <v>280</v>
      </c>
      <c r="F85" s="41">
        <v>1.78</v>
      </c>
    </row>
    <row r="86" spans="1:6" ht="14.5">
      <c r="A86" s="52">
        <v>83</v>
      </c>
      <c r="B86" s="64">
        <v>43934</v>
      </c>
      <c r="C86" s="60" t="s">
        <v>194</v>
      </c>
      <c r="D86" s="1" t="s">
        <v>83</v>
      </c>
      <c r="E86" s="39" t="s">
        <v>281</v>
      </c>
      <c r="F86" s="41">
        <v>285.12</v>
      </c>
    </row>
    <row r="87" spans="1:6" ht="14.5">
      <c r="A87" s="52">
        <v>84</v>
      </c>
      <c r="B87" s="64">
        <v>43934</v>
      </c>
      <c r="C87" s="60" t="s">
        <v>194</v>
      </c>
      <c r="D87" s="1" t="s">
        <v>83</v>
      </c>
      <c r="E87" s="39" t="s">
        <v>282</v>
      </c>
      <c r="F87" s="41">
        <v>396.1</v>
      </c>
    </row>
    <row r="88" spans="1:6" ht="14.5">
      <c r="A88" s="52">
        <v>85</v>
      </c>
      <c r="B88" s="64">
        <v>43934</v>
      </c>
      <c r="C88" s="60" t="s">
        <v>194</v>
      </c>
      <c r="D88" s="1" t="s">
        <v>83</v>
      </c>
      <c r="E88" s="39" t="s">
        <v>283</v>
      </c>
      <c r="F88" s="41">
        <v>164</v>
      </c>
    </row>
    <row r="89" spans="1:6" ht="14.5">
      <c r="A89" s="52">
        <v>86</v>
      </c>
      <c r="B89" s="64">
        <v>43934</v>
      </c>
      <c r="C89" s="60" t="s">
        <v>194</v>
      </c>
      <c r="D89" s="1" t="s">
        <v>82</v>
      </c>
      <c r="E89" s="39" t="s">
        <v>284</v>
      </c>
      <c r="F89" s="41">
        <v>3308.67</v>
      </c>
    </row>
    <row r="90" spans="1:6" ht="14.5">
      <c r="A90" s="52">
        <v>87</v>
      </c>
      <c r="B90" s="64">
        <v>43934</v>
      </c>
      <c r="C90" s="60" t="s">
        <v>194</v>
      </c>
      <c r="D90" s="1" t="s">
        <v>83</v>
      </c>
      <c r="E90" s="39" t="s">
        <v>285</v>
      </c>
      <c r="F90" s="41">
        <v>3262.89</v>
      </c>
    </row>
    <row r="91" spans="1:6" ht="14.5">
      <c r="A91" s="52">
        <v>88</v>
      </c>
      <c r="B91" s="64">
        <v>43934</v>
      </c>
      <c r="C91" s="60" t="s">
        <v>194</v>
      </c>
      <c r="D91" s="1" t="s">
        <v>83</v>
      </c>
      <c r="E91" s="39" t="s">
        <v>285</v>
      </c>
      <c r="F91" s="41">
        <v>4608.5600000000004</v>
      </c>
    </row>
    <row r="92" spans="1:6" ht="14.5">
      <c r="A92" s="52">
        <v>89</v>
      </c>
      <c r="B92" s="64">
        <v>43934</v>
      </c>
      <c r="C92" s="60" t="s">
        <v>194</v>
      </c>
      <c r="D92" s="1" t="s">
        <v>83</v>
      </c>
      <c r="E92" s="39" t="s">
        <v>286</v>
      </c>
      <c r="F92" s="41">
        <v>4.0999999999999996</v>
      </c>
    </row>
    <row r="93" spans="1:6" ht="14.5">
      <c r="A93" s="52">
        <v>90</v>
      </c>
      <c r="B93" s="64">
        <v>43934</v>
      </c>
      <c r="C93" s="60" t="s">
        <v>194</v>
      </c>
      <c r="D93" s="1" t="s">
        <v>83</v>
      </c>
      <c r="E93" s="39" t="s">
        <v>287</v>
      </c>
      <c r="F93" s="41">
        <v>16.399999999999999</v>
      </c>
    </row>
    <row r="94" spans="1:6" ht="14.5">
      <c r="A94" s="52">
        <v>91</v>
      </c>
      <c r="B94" s="64">
        <v>43934</v>
      </c>
      <c r="C94" s="60" t="s">
        <v>194</v>
      </c>
      <c r="D94" s="1" t="s">
        <v>83</v>
      </c>
      <c r="E94" s="39" t="s">
        <v>288</v>
      </c>
      <c r="F94" s="41">
        <v>32.799999999999997</v>
      </c>
    </row>
    <row r="95" spans="1:6" ht="14.5">
      <c r="A95" s="52">
        <v>92</v>
      </c>
      <c r="B95" s="64">
        <v>43934</v>
      </c>
      <c r="C95" s="60" t="s">
        <v>194</v>
      </c>
      <c r="D95" s="1" t="s">
        <v>83</v>
      </c>
      <c r="E95" s="39" t="s">
        <v>289</v>
      </c>
      <c r="F95" s="41">
        <v>77.900000000000006</v>
      </c>
    </row>
    <row r="96" spans="1:6" ht="14.5">
      <c r="A96" s="52">
        <v>93</v>
      </c>
      <c r="B96" s="64">
        <v>43934</v>
      </c>
      <c r="C96" s="60" t="s">
        <v>194</v>
      </c>
      <c r="D96" s="1" t="s">
        <v>83</v>
      </c>
      <c r="E96" s="39" t="s">
        <v>290</v>
      </c>
      <c r="F96" s="41">
        <v>31.39</v>
      </c>
    </row>
    <row r="97" spans="1:6" ht="14.5">
      <c r="A97" s="52">
        <v>94</v>
      </c>
      <c r="B97" s="64">
        <v>43934</v>
      </c>
      <c r="C97" s="60" t="s">
        <v>194</v>
      </c>
      <c r="D97" s="1" t="s">
        <v>83</v>
      </c>
      <c r="E97" s="39" t="s">
        <v>291</v>
      </c>
      <c r="F97" s="41">
        <v>129</v>
      </c>
    </row>
    <row r="98" spans="1:6" ht="14.5">
      <c r="A98" s="52">
        <v>95</v>
      </c>
      <c r="B98" s="64">
        <v>43934</v>
      </c>
      <c r="C98" s="60" t="s">
        <v>194</v>
      </c>
      <c r="D98" s="1" t="s">
        <v>83</v>
      </c>
      <c r="E98" s="39" t="s">
        <v>291</v>
      </c>
      <c r="F98" s="41">
        <v>129</v>
      </c>
    </row>
    <row r="99" spans="1:6" ht="14.5">
      <c r="A99" s="52">
        <v>96</v>
      </c>
      <c r="B99" s="64">
        <v>43934</v>
      </c>
      <c r="C99" s="60" t="s">
        <v>194</v>
      </c>
      <c r="D99" s="1" t="s">
        <v>83</v>
      </c>
      <c r="E99" s="39" t="s">
        <v>292</v>
      </c>
      <c r="F99" s="41">
        <v>141.69999999999999</v>
      </c>
    </row>
    <row r="100" spans="1:6" ht="14.5">
      <c r="A100" s="52">
        <v>97</v>
      </c>
      <c r="B100" s="64">
        <v>43934</v>
      </c>
      <c r="C100" s="60" t="s">
        <v>194</v>
      </c>
      <c r="D100" s="1" t="s">
        <v>83</v>
      </c>
      <c r="E100" s="39" t="s">
        <v>293</v>
      </c>
      <c r="F100" s="41">
        <v>29.9</v>
      </c>
    </row>
    <row r="101" spans="1:6" ht="14.5">
      <c r="A101" s="52">
        <v>98</v>
      </c>
      <c r="B101" s="64">
        <v>43934</v>
      </c>
      <c r="C101" s="60" t="s">
        <v>194</v>
      </c>
      <c r="D101" s="1" t="s">
        <v>83</v>
      </c>
      <c r="E101" s="39" t="s">
        <v>294</v>
      </c>
      <c r="F101" s="41">
        <v>17.940000000000001</v>
      </c>
    </row>
    <row r="102" spans="1:6" ht="14.5">
      <c r="A102" s="52">
        <v>99</v>
      </c>
      <c r="B102" s="64">
        <v>43934</v>
      </c>
      <c r="C102" s="60" t="s">
        <v>194</v>
      </c>
      <c r="D102" s="1" t="s">
        <v>83</v>
      </c>
      <c r="E102" s="39" t="s">
        <v>295</v>
      </c>
      <c r="F102" s="41">
        <v>195.7</v>
      </c>
    </row>
    <row r="103" spans="1:6" ht="14.5">
      <c r="A103" s="52">
        <v>100</v>
      </c>
      <c r="B103" s="64">
        <v>43934</v>
      </c>
      <c r="C103" s="60" t="s">
        <v>194</v>
      </c>
      <c r="D103" s="1" t="s">
        <v>83</v>
      </c>
      <c r="E103" s="39" t="s">
        <v>296</v>
      </c>
      <c r="F103" s="41">
        <v>569.54999999999995</v>
      </c>
    </row>
    <row r="104" spans="1:6" ht="14.5">
      <c r="A104" s="52">
        <v>101</v>
      </c>
      <c r="B104" s="64">
        <v>43934</v>
      </c>
      <c r="C104" s="60" t="s">
        <v>194</v>
      </c>
      <c r="D104" s="1" t="s">
        <v>83</v>
      </c>
      <c r="E104" s="39" t="s">
        <v>297</v>
      </c>
      <c r="F104" s="41">
        <v>806.6</v>
      </c>
    </row>
    <row r="105" spans="1:6" ht="14.5">
      <c r="A105" s="52">
        <v>102</v>
      </c>
      <c r="B105" s="64">
        <v>43934</v>
      </c>
      <c r="C105" s="60" t="s">
        <v>194</v>
      </c>
      <c r="D105" s="1" t="s">
        <v>83</v>
      </c>
      <c r="E105" s="39" t="s">
        <v>298</v>
      </c>
      <c r="F105" s="41">
        <v>1077.3</v>
      </c>
    </row>
    <row r="106" spans="1:6" ht="14.5">
      <c r="A106" s="52">
        <v>103</v>
      </c>
      <c r="B106" s="64">
        <v>43934</v>
      </c>
      <c r="C106" s="60" t="s">
        <v>194</v>
      </c>
      <c r="D106" s="1" t="s">
        <v>83</v>
      </c>
      <c r="E106" s="39" t="s">
        <v>299</v>
      </c>
      <c r="F106" s="41">
        <v>1572.36</v>
      </c>
    </row>
    <row r="107" spans="1:6" ht="14.5">
      <c r="A107" s="52">
        <v>104</v>
      </c>
      <c r="B107" s="64">
        <v>43934</v>
      </c>
      <c r="C107" s="60" t="s">
        <v>194</v>
      </c>
      <c r="D107" s="1" t="s">
        <v>83</v>
      </c>
      <c r="E107" s="39" t="s">
        <v>300</v>
      </c>
      <c r="F107" s="41">
        <v>1230.0999999999999</v>
      </c>
    </row>
    <row r="108" spans="1:6" ht="14.5">
      <c r="A108" s="52">
        <v>105</v>
      </c>
      <c r="B108" s="64">
        <v>43934</v>
      </c>
      <c r="C108" s="60" t="s">
        <v>194</v>
      </c>
      <c r="D108" s="1" t="s">
        <v>83</v>
      </c>
      <c r="E108" s="39" t="s">
        <v>301</v>
      </c>
      <c r="F108" s="41">
        <v>1418.95</v>
      </c>
    </row>
    <row r="109" spans="1:6" ht="14.5">
      <c r="A109" s="52">
        <v>106</v>
      </c>
      <c r="B109" s="64">
        <v>43934</v>
      </c>
      <c r="C109" s="60" t="s">
        <v>194</v>
      </c>
      <c r="D109" s="1" t="s">
        <v>83</v>
      </c>
      <c r="E109" s="39" t="s">
        <v>302</v>
      </c>
      <c r="F109" s="41">
        <v>1764.4</v>
      </c>
    </row>
    <row r="110" spans="1:6" ht="14.5">
      <c r="A110" s="52">
        <v>107</v>
      </c>
      <c r="B110" s="64">
        <v>43934</v>
      </c>
      <c r="C110" s="60" t="s">
        <v>194</v>
      </c>
      <c r="D110" s="1" t="s">
        <v>83</v>
      </c>
      <c r="E110" s="39" t="s">
        <v>303</v>
      </c>
      <c r="F110" s="41">
        <v>2072.39</v>
      </c>
    </row>
    <row r="111" spans="1:6" ht="14.5">
      <c r="A111" s="52">
        <v>108</v>
      </c>
      <c r="B111" s="64">
        <v>43934</v>
      </c>
      <c r="C111" s="60" t="s">
        <v>194</v>
      </c>
      <c r="D111" s="1" t="s">
        <v>83</v>
      </c>
      <c r="E111" s="39" t="s">
        <v>303</v>
      </c>
      <c r="F111" s="41">
        <v>2189.31</v>
      </c>
    </row>
    <row r="112" spans="1:6" ht="14.5">
      <c r="A112" s="52">
        <v>109</v>
      </c>
      <c r="B112" s="64">
        <v>43934</v>
      </c>
      <c r="C112" s="60" t="s">
        <v>194</v>
      </c>
      <c r="D112" s="1" t="s">
        <v>83</v>
      </c>
      <c r="E112" s="39" t="s">
        <v>304</v>
      </c>
      <c r="F112" s="41">
        <v>2358.54</v>
      </c>
    </row>
    <row r="113" spans="1:6" ht="14.5">
      <c r="A113" s="52">
        <v>110</v>
      </c>
      <c r="B113" s="64">
        <v>43934</v>
      </c>
      <c r="C113" s="60" t="s">
        <v>194</v>
      </c>
      <c r="D113" s="1" t="s">
        <v>83</v>
      </c>
      <c r="E113" s="39" t="s">
        <v>305</v>
      </c>
      <c r="F113" s="41">
        <v>2955.37</v>
      </c>
    </row>
    <row r="114" spans="1:6" ht="14.5">
      <c r="A114" s="52">
        <v>111</v>
      </c>
      <c r="B114" s="64">
        <v>43934</v>
      </c>
      <c r="C114" s="60" t="s">
        <v>194</v>
      </c>
      <c r="D114" s="1" t="s">
        <v>83</v>
      </c>
      <c r="E114" s="39" t="s">
        <v>306</v>
      </c>
      <c r="F114" s="41">
        <v>4513.6000000000004</v>
      </c>
    </row>
    <row r="115" spans="1:6" ht="14.5">
      <c r="A115" s="52">
        <v>112</v>
      </c>
      <c r="B115" s="64">
        <v>43934</v>
      </c>
      <c r="C115" s="60" t="s">
        <v>194</v>
      </c>
      <c r="D115" s="1" t="s">
        <v>83</v>
      </c>
      <c r="E115" s="39" t="s">
        <v>307</v>
      </c>
      <c r="F115" s="41">
        <v>5550.28</v>
      </c>
    </row>
    <row r="116" spans="1:6" ht="14.5">
      <c r="A116" s="52">
        <v>113</v>
      </c>
      <c r="B116" s="64">
        <v>43934</v>
      </c>
      <c r="C116" s="60" t="s">
        <v>194</v>
      </c>
      <c r="D116" s="1" t="s">
        <v>83</v>
      </c>
      <c r="E116" s="39" t="s">
        <v>308</v>
      </c>
      <c r="F116" s="41">
        <v>3500</v>
      </c>
    </row>
    <row r="117" spans="1:6" ht="14.5">
      <c r="A117" s="52">
        <v>114</v>
      </c>
      <c r="B117" s="64">
        <v>43934</v>
      </c>
      <c r="C117" s="60" t="s">
        <v>194</v>
      </c>
      <c r="D117" s="1" t="s">
        <v>82</v>
      </c>
      <c r="E117" s="39" t="s">
        <v>309</v>
      </c>
      <c r="F117" s="41">
        <v>13653</v>
      </c>
    </row>
    <row r="118" spans="1:6" ht="14.5">
      <c r="A118" s="52">
        <v>115</v>
      </c>
      <c r="B118" s="64">
        <v>43934</v>
      </c>
      <c r="C118" s="60" t="s">
        <v>194</v>
      </c>
      <c r="D118" s="1" t="s">
        <v>83</v>
      </c>
      <c r="E118" s="39" t="s">
        <v>310</v>
      </c>
      <c r="F118" s="41">
        <v>30</v>
      </c>
    </row>
    <row r="119" spans="1:6" ht="14.5">
      <c r="A119" s="52">
        <v>116</v>
      </c>
      <c r="B119" s="64">
        <v>43934</v>
      </c>
      <c r="C119" s="60" t="s">
        <v>194</v>
      </c>
      <c r="D119" s="1" t="s">
        <v>83</v>
      </c>
      <c r="E119" s="39" t="s">
        <v>311</v>
      </c>
      <c r="F119" s="41">
        <v>299</v>
      </c>
    </row>
    <row r="120" spans="1:6" ht="14.5">
      <c r="A120" s="52">
        <v>117</v>
      </c>
      <c r="B120" s="64">
        <v>43934</v>
      </c>
      <c r="C120" s="60" t="s">
        <v>194</v>
      </c>
      <c r="D120" s="1" t="s">
        <v>83</v>
      </c>
      <c r="E120" s="39" t="s">
        <v>312</v>
      </c>
      <c r="F120" s="41">
        <v>3.27</v>
      </c>
    </row>
    <row r="121" spans="1:6" ht="14.5">
      <c r="A121" s="52">
        <v>118</v>
      </c>
      <c r="B121" s="64">
        <v>43934</v>
      </c>
      <c r="C121" s="60" t="s">
        <v>194</v>
      </c>
      <c r="D121" s="1" t="s">
        <v>83</v>
      </c>
      <c r="E121" s="39" t="s">
        <v>313</v>
      </c>
      <c r="F121" s="41">
        <v>5.58</v>
      </c>
    </row>
    <row r="122" spans="1:6" ht="14.5">
      <c r="A122" s="52">
        <v>119</v>
      </c>
      <c r="B122" s="64">
        <v>43934</v>
      </c>
      <c r="C122" s="60" t="s">
        <v>194</v>
      </c>
      <c r="D122" s="1" t="s">
        <v>82</v>
      </c>
      <c r="E122" s="39" t="s">
        <v>314</v>
      </c>
      <c r="F122" s="41">
        <v>5241.49</v>
      </c>
    </row>
    <row r="123" spans="1:6" ht="14.5">
      <c r="A123" s="52">
        <v>120</v>
      </c>
      <c r="B123" s="64">
        <v>43934</v>
      </c>
      <c r="C123" s="60" t="s">
        <v>194</v>
      </c>
      <c r="D123" s="1" t="s">
        <v>83</v>
      </c>
      <c r="E123" s="39" t="s">
        <v>315</v>
      </c>
      <c r="F123" s="41">
        <v>455.4</v>
      </c>
    </row>
    <row r="124" spans="1:6" ht="14.5">
      <c r="A124" s="52">
        <v>121</v>
      </c>
      <c r="B124" s="64">
        <v>43934</v>
      </c>
      <c r="C124" s="60" t="s">
        <v>194</v>
      </c>
      <c r="D124" s="1" t="s">
        <v>83</v>
      </c>
      <c r="E124" s="39" t="s">
        <v>316</v>
      </c>
      <c r="F124" s="41">
        <v>87.49</v>
      </c>
    </row>
    <row r="125" spans="1:6" ht="14.5">
      <c r="A125" s="52">
        <v>122</v>
      </c>
      <c r="B125" s="64">
        <v>43902</v>
      </c>
      <c r="C125" s="60" t="s">
        <v>137</v>
      </c>
      <c r="D125" s="1" t="s">
        <v>83</v>
      </c>
      <c r="E125" s="39" t="s">
        <v>317</v>
      </c>
      <c r="F125" s="41">
        <v>604.29999999999995</v>
      </c>
    </row>
    <row r="126" spans="1:6" ht="14.5">
      <c r="A126" s="52">
        <v>123</v>
      </c>
      <c r="B126" s="64">
        <v>43902</v>
      </c>
      <c r="C126" s="60" t="s">
        <v>137</v>
      </c>
      <c r="D126" s="1" t="s">
        <v>83</v>
      </c>
      <c r="E126" s="39" t="s">
        <v>317</v>
      </c>
      <c r="F126" s="41">
        <v>604.29999999999995</v>
      </c>
    </row>
    <row r="127" spans="1:6" ht="14.5">
      <c r="A127" s="52">
        <v>124</v>
      </c>
      <c r="B127" s="64">
        <v>43902</v>
      </c>
      <c r="C127" s="60" t="s">
        <v>137</v>
      </c>
      <c r="D127" s="1" t="s">
        <v>83</v>
      </c>
      <c r="E127" s="39" t="s">
        <v>318</v>
      </c>
      <c r="F127" s="41">
        <v>768.4</v>
      </c>
    </row>
    <row r="128" spans="1:6" ht="14.5">
      <c r="A128" s="52">
        <v>125</v>
      </c>
      <c r="B128" s="64">
        <v>43902</v>
      </c>
      <c r="C128" s="60" t="s">
        <v>137</v>
      </c>
      <c r="D128" s="1" t="s">
        <v>83</v>
      </c>
      <c r="E128" s="39" t="s">
        <v>319</v>
      </c>
      <c r="F128" s="41">
        <v>516</v>
      </c>
    </row>
    <row r="129" spans="1:6" ht="14.5">
      <c r="A129" s="52">
        <v>126</v>
      </c>
      <c r="B129" s="64">
        <v>44012</v>
      </c>
      <c r="C129" s="60" t="s">
        <v>135</v>
      </c>
      <c r="D129" s="1" t="s">
        <v>83</v>
      </c>
      <c r="E129" s="39" t="s">
        <v>319</v>
      </c>
      <c r="F129" s="41">
        <v>516</v>
      </c>
    </row>
    <row r="130" spans="1:6" ht="14.5">
      <c r="A130" s="52">
        <v>127</v>
      </c>
      <c r="B130" s="64">
        <v>44012</v>
      </c>
      <c r="C130" s="60" t="s">
        <v>135</v>
      </c>
      <c r="D130" s="1" t="s">
        <v>83</v>
      </c>
      <c r="E130" s="39" t="s">
        <v>320</v>
      </c>
      <c r="F130" s="41">
        <v>173.32</v>
      </c>
    </row>
    <row r="131" spans="1:6" ht="14.5">
      <c r="A131" s="52">
        <v>128</v>
      </c>
      <c r="B131" s="64">
        <v>44012</v>
      </c>
      <c r="C131" s="60" t="s">
        <v>135</v>
      </c>
      <c r="D131" s="1" t="s">
        <v>87</v>
      </c>
      <c r="E131" s="39" t="s">
        <v>321</v>
      </c>
      <c r="F131" s="41">
        <v>1696.24</v>
      </c>
    </row>
    <row r="132" spans="1:6" ht="14.5">
      <c r="A132" s="52">
        <v>129</v>
      </c>
      <c r="B132" s="64">
        <v>44012</v>
      </c>
      <c r="C132" s="60" t="s">
        <v>135</v>
      </c>
      <c r="D132" s="1" t="s">
        <v>83</v>
      </c>
      <c r="E132" s="39" t="s">
        <v>322</v>
      </c>
      <c r="F132" s="41">
        <v>2946.44</v>
      </c>
    </row>
    <row r="133" spans="1:6" ht="14.5">
      <c r="A133" s="52">
        <v>130</v>
      </c>
      <c r="B133" s="64">
        <v>44012</v>
      </c>
      <c r="C133" s="60" t="s">
        <v>135</v>
      </c>
      <c r="D133" s="1" t="s">
        <v>82</v>
      </c>
      <c r="E133" s="39" t="s">
        <v>323</v>
      </c>
      <c r="F133" s="41">
        <v>1620</v>
      </c>
    </row>
    <row r="134" spans="1:6" ht="14.5">
      <c r="A134" s="52">
        <v>131</v>
      </c>
      <c r="B134" s="64">
        <v>44012</v>
      </c>
      <c r="C134" s="60" t="s">
        <v>135</v>
      </c>
      <c r="D134" s="1" t="s">
        <v>83</v>
      </c>
      <c r="E134" s="39" t="s">
        <v>324</v>
      </c>
      <c r="F134" s="41">
        <v>1386.56</v>
      </c>
    </row>
    <row r="135" spans="1:6" ht="14.5">
      <c r="A135" s="52">
        <v>132</v>
      </c>
      <c r="B135" s="64">
        <v>44012</v>
      </c>
      <c r="C135" s="60" t="s">
        <v>135</v>
      </c>
      <c r="D135" s="1" t="s">
        <v>83</v>
      </c>
      <c r="E135" s="39" t="s">
        <v>325</v>
      </c>
      <c r="F135" s="41">
        <v>258</v>
      </c>
    </row>
    <row r="136" spans="1:6" ht="14.5">
      <c r="A136" s="52">
        <v>133</v>
      </c>
      <c r="B136" s="64">
        <v>44012</v>
      </c>
      <c r="C136" s="60" t="s">
        <v>135</v>
      </c>
      <c r="D136" s="1" t="s">
        <v>83</v>
      </c>
      <c r="E136" s="39" t="s">
        <v>325</v>
      </c>
      <c r="F136" s="41">
        <v>258</v>
      </c>
    </row>
    <row r="137" spans="1:6" ht="14.5">
      <c r="A137" s="52">
        <v>134</v>
      </c>
      <c r="B137" s="64">
        <v>44012</v>
      </c>
      <c r="C137" s="60" t="s">
        <v>135</v>
      </c>
      <c r="D137" s="1" t="s">
        <v>83</v>
      </c>
      <c r="E137" s="39" t="s">
        <v>326</v>
      </c>
      <c r="F137" s="41">
        <v>3999</v>
      </c>
    </row>
    <row r="138" spans="1:6" ht="14.5">
      <c r="A138" s="52">
        <v>135</v>
      </c>
      <c r="B138" s="64">
        <v>44012</v>
      </c>
      <c r="C138" s="60" t="s">
        <v>135</v>
      </c>
      <c r="D138" s="1" t="s">
        <v>83</v>
      </c>
      <c r="E138" s="39" t="s">
        <v>325</v>
      </c>
      <c r="F138" s="41">
        <v>258</v>
      </c>
    </row>
    <row r="139" spans="1:6" ht="14.5">
      <c r="A139" s="52">
        <v>136</v>
      </c>
      <c r="B139" s="64">
        <v>44012</v>
      </c>
      <c r="C139" s="60" t="s">
        <v>135</v>
      </c>
      <c r="D139" s="1" t="s">
        <v>83</v>
      </c>
      <c r="E139" s="39" t="s">
        <v>327</v>
      </c>
      <c r="F139" s="41">
        <v>645</v>
      </c>
    </row>
    <row r="140" spans="1:6" ht="14.5">
      <c r="A140" s="52">
        <v>137</v>
      </c>
      <c r="B140" s="64">
        <v>44012</v>
      </c>
      <c r="C140" s="60" t="s">
        <v>135</v>
      </c>
      <c r="D140" s="1" t="s">
        <v>83</v>
      </c>
      <c r="E140" s="39" t="s">
        <v>328</v>
      </c>
      <c r="F140" s="41">
        <v>693.28</v>
      </c>
    </row>
    <row r="141" spans="1:6" ht="14.5">
      <c r="A141" s="52">
        <v>138</v>
      </c>
      <c r="B141" s="64">
        <v>44012</v>
      </c>
      <c r="C141" s="60" t="s">
        <v>135</v>
      </c>
      <c r="D141" s="1" t="s">
        <v>83</v>
      </c>
      <c r="E141" s="39" t="s">
        <v>329</v>
      </c>
      <c r="F141" s="41">
        <v>1950</v>
      </c>
    </row>
    <row r="142" spans="1:6" ht="14.5">
      <c r="A142" s="52">
        <v>139</v>
      </c>
      <c r="B142" s="64">
        <v>44012</v>
      </c>
      <c r="C142" s="60" t="s">
        <v>135</v>
      </c>
      <c r="D142" s="1" t="s">
        <v>83</v>
      </c>
      <c r="E142" s="39" t="s">
        <v>330</v>
      </c>
      <c r="F142" s="41">
        <v>790</v>
      </c>
    </row>
    <row r="143" spans="1:6" ht="14.5">
      <c r="A143" s="52">
        <v>140</v>
      </c>
      <c r="B143" s="64">
        <v>44012</v>
      </c>
      <c r="C143" s="60" t="s">
        <v>135</v>
      </c>
      <c r="D143" s="1" t="s">
        <v>83</v>
      </c>
      <c r="E143" s="39" t="s">
        <v>331</v>
      </c>
      <c r="F143" s="41">
        <v>3180</v>
      </c>
    </row>
    <row r="144" spans="1:6" ht="14.5">
      <c r="A144" s="52">
        <v>141</v>
      </c>
      <c r="B144" s="64">
        <v>43993</v>
      </c>
      <c r="C144" s="60" t="s">
        <v>195</v>
      </c>
      <c r="D144" s="1" t="s">
        <v>83</v>
      </c>
      <c r="E144" s="39" t="s">
        <v>332</v>
      </c>
      <c r="F144" s="41">
        <v>2000</v>
      </c>
    </row>
    <row r="145" spans="1:6" ht="14.5">
      <c r="A145" s="52">
        <v>142</v>
      </c>
      <c r="B145" s="64">
        <v>43993</v>
      </c>
      <c r="C145" s="60" t="s">
        <v>195</v>
      </c>
      <c r="D145" s="1" t="s">
        <v>82</v>
      </c>
      <c r="E145" s="39" t="s">
        <v>333</v>
      </c>
      <c r="F145" s="41">
        <v>1259.25</v>
      </c>
    </row>
    <row r="146" spans="1:6" ht="14.5">
      <c r="A146" s="52">
        <v>143</v>
      </c>
      <c r="B146" s="64">
        <v>43993</v>
      </c>
      <c r="C146" s="60" t="s">
        <v>195</v>
      </c>
      <c r="D146" s="1" t="s">
        <v>82</v>
      </c>
      <c r="E146" s="39" t="s">
        <v>334</v>
      </c>
      <c r="F146" s="41">
        <v>1923.64</v>
      </c>
    </row>
    <row r="147" spans="1:6" ht="14.5">
      <c r="A147" s="52">
        <v>144</v>
      </c>
      <c r="B147" s="64">
        <v>43993</v>
      </c>
      <c r="C147" s="60" t="s">
        <v>195</v>
      </c>
      <c r="D147" s="1" t="s">
        <v>80</v>
      </c>
      <c r="E147" s="39" t="s">
        <v>335</v>
      </c>
      <c r="F147" s="41">
        <v>783.46</v>
      </c>
    </row>
    <row r="148" spans="1:6" ht="14.5">
      <c r="A148" s="52">
        <v>145</v>
      </c>
      <c r="B148" s="64">
        <v>43993</v>
      </c>
      <c r="C148" s="60" t="s">
        <v>195</v>
      </c>
      <c r="D148" s="1" t="s">
        <v>83</v>
      </c>
      <c r="E148" s="39" t="s">
        <v>336</v>
      </c>
      <c r="F148" s="41">
        <v>280</v>
      </c>
    </row>
    <row r="149" spans="1:6" ht="14.5">
      <c r="A149" s="52">
        <v>146</v>
      </c>
      <c r="B149" s="64">
        <v>43993</v>
      </c>
      <c r="C149" s="60" t="s">
        <v>195</v>
      </c>
      <c r="D149" s="1" t="s">
        <v>83</v>
      </c>
      <c r="E149" s="39" t="s">
        <v>337</v>
      </c>
      <c r="F149" s="41">
        <v>138</v>
      </c>
    </row>
    <row r="150" spans="1:6" ht="14.5">
      <c r="A150" s="52">
        <v>147</v>
      </c>
      <c r="B150" s="64">
        <v>43993</v>
      </c>
      <c r="C150" s="60" t="s">
        <v>195</v>
      </c>
      <c r="D150" s="1" t="s">
        <v>82</v>
      </c>
      <c r="E150" s="39" t="s">
        <v>338</v>
      </c>
      <c r="F150" s="41">
        <v>225</v>
      </c>
    </row>
    <row r="151" spans="1:6" ht="14.5">
      <c r="A151" s="52">
        <v>148</v>
      </c>
      <c r="B151" s="64">
        <v>43993</v>
      </c>
      <c r="C151" s="60" t="s">
        <v>195</v>
      </c>
      <c r="D151" s="1" t="s">
        <v>83</v>
      </c>
      <c r="E151" s="39" t="s">
        <v>339</v>
      </c>
      <c r="F151" s="41">
        <v>503.6</v>
      </c>
    </row>
    <row r="152" spans="1:6" ht="14.5">
      <c r="A152" s="52">
        <v>149</v>
      </c>
      <c r="B152" s="64">
        <v>43993</v>
      </c>
      <c r="C152" s="60" t="s">
        <v>195</v>
      </c>
      <c r="D152" s="1" t="s">
        <v>83</v>
      </c>
      <c r="E152" s="39" t="s">
        <v>340</v>
      </c>
      <c r="F152" s="41">
        <v>134.97</v>
      </c>
    </row>
    <row r="153" spans="1:6" ht="14.5">
      <c r="A153" s="52">
        <v>150</v>
      </c>
      <c r="B153" s="64">
        <v>43993</v>
      </c>
      <c r="C153" s="60" t="s">
        <v>195</v>
      </c>
      <c r="D153" s="1" t="s">
        <v>83</v>
      </c>
      <c r="E153" s="39" t="s">
        <v>325</v>
      </c>
      <c r="F153" s="41">
        <v>129</v>
      </c>
    </row>
    <row r="154" spans="1:6" ht="14.5">
      <c r="A154" s="52">
        <v>151</v>
      </c>
      <c r="B154" s="64">
        <v>43993</v>
      </c>
      <c r="C154" s="60" t="s">
        <v>195</v>
      </c>
      <c r="D154" s="1" t="s">
        <v>82</v>
      </c>
      <c r="E154" s="39" t="s">
        <v>341</v>
      </c>
      <c r="F154" s="41">
        <v>1080</v>
      </c>
    </row>
    <row r="155" spans="1:6" ht="14.5">
      <c r="A155" s="52">
        <v>152</v>
      </c>
      <c r="B155" s="64">
        <v>43993</v>
      </c>
      <c r="C155" s="60" t="s">
        <v>195</v>
      </c>
      <c r="D155" s="1" t="s">
        <v>87</v>
      </c>
      <c r="E155" s="39" t="s">
        <v>342</v>
      </c>
      <c r="F155" s="41">
        <v>20.58</v>
      </c>
    </row>
    <row r="156" spans="1:6" ht="14.5">
      <c r="A156" s="52">
        <v>153</v>
      </c>
      <c r="B156" s="64">
        <v>43993</v>
      </c>
      <c r="C156" s="60" t="s">
        <v>195</v>
      </c>
      <c r="D156" s="1" t="s">
        <v>82</v>
      </c>
      <c r="E156" s="39" t="s">
        <v>343</v>
      </c>
      <c r="F156" s="41">
        <v>4054.75</v>
      </c>
    </row>
    <row r="157" spans="1:6" ht="14.5">
      <c r="A157" s="52">
        <v>154</v>
      </c>
      <c r="B157" s="64">
        <v>43993</v>
      </c>
      <c r="C157" s="60" t="s">
        <v>195</v>
      </c>
      <c r="D157" s="1" t="s">
        <v>82</v>
      </c>
      <c r="E157" s="39" t="s">
        <v>344</v>
      </c>
      <c r="F157" s="41">
        <v>286</v>
      </c>
    </row>
    <row r="158" spans="1:6" ht="14.5">
      <c r="A158" s="52">
        <v>155</v>
      </c>
      <c r="B158" s="64">
        <v>43993</v>
      </c>
      <c r="C158" s="60" t="s">
        <v>195</v>
      </c>
      <c r="D158" s="1" t="s">
        <v>83</v>
      </c>
      <c r="E158" s="39" t="s">
        <v>325</v>
      </c>
      <c r="F158" s="41">
        <v>516</v>
      </c>
    </row>
    <row r="159" spans="1:6" ht="14.5">
      <c r="A159" s="52">
        <v>156</v>
      </c>
      <c r="B159" s="64">
        <v>43993</v>
      </c>
      <c r="C159" s="60" t="s">
        <v>195</v>
      </c>
      <c r="D159" s="1" t="s">
        <v>83</v>
      </c>
      <c r="E159" s="39" t="s">
        <v>325</v>
      </c>
      <c r="F159" s="41">
        <v>516</v>
      </c>
    </row>
    <row r="160" spans="1:6" ht="14.5">
      <c r="A160" s="52">
        <v>157</v>
      </c>
      <c r="B160" s="64">
        <v>43993</v>
      </c>
      <c r="C160" s="60" t="s">
        <v>195</v>
      </c>
      <c r="D160" s="1" t="s">
        <v>83</v>
      </c>
      <c r="E160" s="39" t="s">
        <v>345</v>
      </c>
      <c r="F160" s="41">
        <v>105.98</v>
      </c>
    </row>
    <row r="161" spans="1:6" ht="14.5">
      <c r="A161" s="52">
        <v>158</v>
      </c>
      <c r="B161" s="64">
        <v>43993</v>
      </c>
      <c r="C161" s="60" t="s">
        <v>195</v>
      </c>
      <c r="D161" s="1" t="s">
        <v>83</v>
      </c>
      <c r="E161" s="39" t="s">
        <v>346</v>
      </c>
      <c r="F161" s="41">
        <v>3373.1</v>
      </c>
    </row>
    <row r="162" spans="1:6" ht="14.5">
      <c r="A162" s="52">
        <v>159</v>
      </c>
      <c r="B162" s="64">
        <v>43993</v>
      </c>
      <c r="C162" s="60" t="s">
        <v>195</v>
      </c>
      <c r="D162" s="1" t="s">
        <v>83</v>
      </c>
      <c r="E162" s="39" t="s">
        <v>347</v>
      </c>
      <c r="F162" s="41">
        <v>3530</v>
      </c>
    </row>
    <row r="163" spans="1:6" ht="14.5">
      <c r="A163" s="52">
        <v>160</v>
      </c>
      <c r="B163" s="64">
        <v>43993</v>
      </c>
      <c r="C163" s="60" t="s">
        <v>195</v>
      </c>
      <c r="D163" s="1" t="s">
        <v>83</v>
      </c>
      <c r="E163" s="39" t="s">
        <v>348</v>
      </c>
      <c r="F163" s="41">
        <v>3999</v>
      </c>
    </row>
    <row r="164" spans="1:6" ht="14.5">
      <c r="A164" s="52">
        <v>161</v>
      </c>
      <c r="B164" s="64">
        <v>43993</v>
      </c>
      <c r="C164" s="60" t="s">
        <v>195</v>
      </c>
      <c r="D164" s="1" t="s">
        <v>83</v>
      </c>
      <c r="E164" s="39" t="s">
        <v>348</v>
      </c>
      <c r="F164" s="41">
        <v>3999</v>
      </c>
    </row>
    <row r="165" spans="1:6" ht="14.5">
      <c r="A165" s="52">
        <v>162</v>
      </c>
      <c r="B165" s="64">
        <v>43993</v>
      </c>
      <c r="C165" s="60" t="s">
        <v>195</v>
      </c>
      <c r="D165" s="1" t="s">
        <v>83</v>
      </c>
      <c r="E165" s="39" t="s">
        <v>349</v>
      </c>
      <c r="F165" s="41">
        <v>10920</v>
      </c>
    </row>
    <row r="166" spans="1:6" ht="14.5">
      <c r="A166" s="52">
        <v>163</v>
      </c>
      <c r="B166" s="64">
        <v>43993</v>
      </c>
      <c r="C166" s="60" t="s">
        <v>195</v>
      </c>
      <c r="D166" s="1" t="s">
        <v>82</v>
      </c>
      <c r="E166" s="39" t="s">
        <v>350</v>
      </c>
      <c r="F166" s="41">
        <v>90</v>
      </c>
    </row>
    <row r="167" spans="1:6" ht="14.5">
      <c r="A167" s="52">
        <v>164</v>
      </c>
      <c r="B167" s="64">
        <v>43993</v>
      </c>
      <c r="C167" s="60" t="s">
        <v>195</v>
      </c>
      <c r="D167" s="1" t="s">
        <v>87</v>
      </c>
      <c r="E167" s="39" t="s">
        <v>351</v>
      </c>
      <c r="F167" s="41">
        <v>1950</v>
      </c>
    </row>
    <row r="168" spans="1:6" ht="14.5">
      <c r="A168" s="52">
        <v>165</v>
      </c>
      <c r="B168" s="64">
        <v>43993</v>
      </c>
      <c r="C168" s="60" t="s">
        <v>195</v>
      </c>
      <c r="D168" s="1" t="s">
        <v>82</v>
      </c>
      <c r="E168" s="39" t="s">
        <v>352</v>
      </c>
      <c r="F168" s="41">
        <v>1336.03</v>
      </c>
    </row>
    <row r="169" spans="1:6" ht="14.5">
      <c r="A169" s="52">
        <v>166</v>
      </c>
      <c r="B169" s="64">
        <v>43993</v>
      </c>
      <c r="C169" s="60" t="s">
        <v>195</v>
      </c>
      <c r="D169" s="1" t="s">
        <v>82</v>
      </c>
      <c r="E169" s="39" t="s">
        <v>352</v>
      </c>
      <c r="F169" s="41">
        <v>876.43</v>
      </c>
    </row>
    <row r="170" spans="1:6" ht="14.5">
      <c r="A170" s="52">
        <v>167</v>
      </c>
      <c r="B170" s="64">
        <v>43993</v>
      </c>
      <c r="C170" s="60" t="s">
        <v>195</v>
      </c>
      <c r="D170" s="1" t="s">
        <v>82</v>
      </c>
      <c r="E170" s="39" t="s">
        <v>352</v>
      </c>
      <c r="F170" s="41">
        <v>1019.2</v>
      </c>
    </row>
    <row r="171" spans="1:6" ht="14.5">
      <c r="A171" s="52">
        <v>168</v>
      </c>
      <c r="B171" s="64">
        <v>43993</v>
      </c>
      <c r="C171" s="60" t="s">
        <v>195</v>
      </c>
      <c r="D171" s="1" t="s">
        <v>83</v>
      </c>
      <c r="E171" s="39" t="s">
        <v>353</v>
      </c>
      <c r="F171" s="41">
        <v>455.16</v>
      </c>
    </row>
    <row r="172" spans="1:6" ht="14.5">
      <c r="A172" s="52">
        <v>169</v>
      </c>
      <c r="B172" s="64">
        <v>43993</v>
      </c>
      <c r="C172" s="60" t="s">
        <v>195</v>
      </c>
      <c r="D172" s="1" t="s">
        <v>83</v>
      </c>
      <c r="E172" s="39" t="s">
        <v>354</v>
      </c>
      <c r="F172" s="41">
        <v>838.8</v>
      </c>
    </row>
    <row r="173" spans="1:6" ht="14.5">
      <c r="A173" s="52">
        <v>170</v>
      </c>
      <c r="B173" s="64">
        <v>43993</v>
      </c>
      <c r="C173" s="60" t="s">
        <v>195</v>
      </c>
      <c r="D173" s="1" t="s">
        <v>82</v>
      </c>
      <c r="E173" s="39" t="s">
        <v>355</v>
      </c>
      <c r="F173" s="41">
        <v>218.93</v>
      </c>
    </row>
    <row r="174" spans="1:6" ht="14.5">
      <c r="A174" s="52">
        <v>171</v>
      </c>
      <c r="B174" s="64">
        <v>43993</v>
      </c>
      <c r="C174" s="60" t="s">
        <v>195</v>
      </c>
      <c r="D174" s="1" t="s">
        <v>82</v>
      </c>
      <c r="E174" s="39" t="s">
        <v>356</v>
      </c>
      <c r="F174" s="41">
        <v>299.7</v>
      </c>
    </row>
    <row r="175" spans="1:6" ht="14.5">
      <c r="A175" s="52">
        <v>172</v>
      </c>
      <c r="B175" s="64">
        <v>43993</v>
      </c>
      <c r="C175" s="60" t="s">
        <v>195</v>
      </c>
      <c r="D175" s="1" t="s">
        <v>82</v>
      </c>
      <c r="E175" s="39" t="s">
        <v>357</v>
      </c>
      <c r="F175" s="41">
        <v>4511.33</v>
      </c>
    </row>
    <row r="176" spans="1:6" ht="14.5">
      <c r="A176" s="52">
        <v>173</v>
      </c>
      <c r="B176" s="64">
        <v>43993</v>
      </c>
      <c r="C176" s="60" t="s">
        <v>195</v>
      </c>
      <c r="D176" s="1" t="s">
        <v>82</v>
      </c>
      <c r="E176" s="39" t="s">
        <v>358</v>
      </c>
      <c r="F176" s="41">
        <v>522.75</v>
      </c>
    </row>
    <row r="177" spans="1:6" ht="14.5">
      <c r="A177" s="52">
        <v>174</v>
      </c>
      <c r="B177" s="64">
        <v>43964</v>
      </c>
      <c r="C177" s="60" t="s">
        <v>193</v>
      </c>
      <c r="D177" s="1" t="s">
        <v>87</v>
      </c>
      <c r="E177" s="39" t="s">
        <v>351</v>
      </c>
      <c r="F177" s="41">
        <v>1604.24</v>
      </c>
    </row>
    <row r="178" spans="1:6" ht="14.5">
      <c r="A178" s="52">
        <v>175</v>
      </c>
      <c r="B178" s="64">
        <v>43964</v>
      </c>
      <c r="C178" s="60" t="s">
        <v>193</v>
      </c>
      <c r="D178" s="1" t="s">
        <v>82</v>
      </c>
      <c r="E178" s="39" t="s">
        <v>359</v>
      </c>
      <c r="F178" s="41">
        <v>4908.28</v>
      </c>
    </row>
    <row r="179" spans="1:6" ht="14.5">
      <c r="A179" s="52">
        <v>176</v>
      </c>
      <c r="B179" s="64">
        <v>43964</v>
      </c>
      <c r="C179" s="60" t="s">
        <v>193</v>
      </c>
      <c r="D179" s="1" t="s">
        <v>82</v>
      </c>
      <c r="E179" s="39" t="s">
        <v>360</v>
      </c>
      <c r="F179" s="41">
        <v>4719.5</v>
      </c>
    </row>
    <row r="180" spans="1:6" ht="14.5">
      <c r="A180" s="52">
        <v>177</v>
      </c>
      <c r="B180" s="64">
        <v>43964</v>
      </c>
      <c r="C180" s="60" t="s">
        <v>193</v>
      </c>
      <c r="D180" s="1" t="s">
        <v>83</v>
      </c>
      <c r="E180" s="39" t="s">
        <v>361</v>
      </c>
      <c r="F180" s="41">
        <v>838.56</v>
      </c>
    </row>
    <row r="181" spans="1:6" ht="14.5">
      <c r="A181" s="52">
        <v>178</v>
      </c>
      <c r="B181" s="64">
        <v>43964</v>
      </c>
      <c r="C181" s="60" t="s">
        <v>193</v>
      </c>
      <c r="D181" s="1" t="s">
        <v>82</v>
      </c>
      <c r="E181" s="39" t="s">
        <v>362</v>
      </c>
      <c r="F181" s="41">
        <v>3137.7</v>
      </c>
    </row>
    <row r="182" spans="1:6" ht="14.5">
      <c r="A182" s="52">
        <v>179</v>
      </c>
      <c r="B182" s="64">
        <v>43964</v>
      </c>
      <c r="C182" s="60" t="s">
        <v>193</v>
      </c>
      <c r="D182" s="1" t="s">
        <v>83</v>
      </c>
      <c r="E182" s="39" t="s">
        <v>363</v>
      </c>
      <c r="F182" s="41">
        <v>61.98</v>
      </c>
    </row>
    <row r="183" spans="1:6" ht="14.5">
      <c r="A183" s="52">
        <v>180</v>
      </c>
      <c r="B183" s="64">
        <v>43964</v>
      </c>
      <c r="C183" s="60" t="s">
        <v>193</v>
      </c>
      <c r="D183" s="1" t="s">
        <v>82</v>
      </c>
      <c r="E183" s="39" t="s">
        <v>352</v>
      </c>
      <c r="F183" s="41">
        <v>8.4</v>
      </c>
    </row>
    <row r="184" spans="1:6" ht="14.5">
      <c r="A184" s="52">
        <v>181</v>
      </c>
      <c r="B184" s="64">
        <v>43964</v>
      </c>
      <c r="C184" s="60" t="s">
        <v>193</v>
      </c>
      <c r="D184" s="1" t="s">
        <v>83</v>
      </c>
      <c r="E184" s="39" t="s">
        <v>361</v>
      </c>
      <c r="F184" s="41">
        <v>988.4</v>
      </c>
    </row>
    <row r="185" spans="1:6" ht="14.5">
      <c r="A185" s="52">
        <v>182</v>
      </c>
      <c r="B185" s="64">
        <v>43964</v>
      </c>
      <c r="C185" s="60" t="s">
        <v>193</v>
      </c>
      <c r="D185" s="1" t="s">
        <v>83</v>
      </c>
      <c r="E185" s="39" t="s">
        <v>364</v>
      </c>
      <c r="F185" s="41">
        <v>252.5</v>
      </c>
    </row>
    <row r="186" spans="1:6" ht="14.5">
      <c r="A186" s="52">
        <v>183</v>
      </c>
      <c r="B186" s="64">
        <v>43964</v>
      </c>
      <c r="C186" s="60" t="s">
        <v>193</v>
      </c>
      <c r="D186" s="1" t="s">
        <v>83</v>
      </c>
      <c r="E186" s="39" t="s">
        <v>364</v>
      </c>
      <c r="F186" s="41">
        <v>495</v>
      </c>
    </row>
    <row r="187" spans="1:6" ht="14.5">
      <c r="A187" s="52">
        <v>184</v>
      </c>
      <c r="B187" s="64">
        <v>43964</v>
      </c>
      <c r="C187" s="60" t="s">
        <v>193</v>
      </c>
      <c r="D187" s="1" t="s">
        <v>82</v>
      </c>
      <c r="E187" s="39" t="s">
        <v>352</v>
      </c>
      <c r="F187" s="41">
        <v>82.5</v>
      </c>
    </row>
    <row r="188" spans="1:6" ht="14.5">
      <c r="A188" s="52">
        <v>185</v>
      </c>
      <c r="B188" s="64">
        <v>43964</v>
      </c>
      <c r="C188" s="60" t="s">
        <v>193</v>
      </c>
      <c r="D188" s="1" t="s">
        <v>82</v>
      </c>
      <c r="E188" s="39" t="s">
        <v>365</v>
      </c>
      <c r="F188" s="41">
        <v>10.68</v>
      </c>
    </row>
    <row r="189" spans="1:6" ht="14.5">
      <c r="A189" s="52">
        <v>186</v>
      </c>
      <c r="B189" s="64">
        <v>43964</v>
      </c>
      <c r="C189" s="60" t="s">
        <v>193</v>
      </c>
      <c r="D189" s="1" t="s">
        <v>83</v>
      </c>
      <c r="E189" s="39" t="s">
        <v>366</v>
      </c>
      <c r="F189" s="41">
        <v>120</v>
      </c>
    </row>
    <row r="190" spans="1:6" ht="14.5">
      <c r="A190" s="52">
        <v>187</v>
      </c>
      <c r="B190" s="64">
        <v>43964</v>
      </c>
      <c r="C190" s="60" t="s">
        <v>193</v>
      </c>
      <c r="D190" s="1" t="s">
        <v>82</v>
      </c>
      <c r="E190" s="39" t="s">
        <v>352</v>
      </c>
      <c r="F190" s="41">
        <v>7.91</v>
      </c>
    </row>
    <row r="191" spans="1:6" ht="14.5">
      <c r="A191" s="52">
        <v>188</v>
      </c>
      <c r="B191" s="64">
        <v>43964</v>
      </c>
      <c r="C191" s="60" t="s">
        <v>193</v>
      </c>
      <c r="D191" s="1" t="s">
        <v>82</v>
      </c>
      <c r="E191" s="39" t="s">
        <v>367</v>
      </c>
      <c r="F191" s="41">
        <v>670.05</v>
      </c>
    </row>
    <row r="192" spans="1:6" ht="14.5">
      <c r="A192" s="52">
        <v>189</v>
      </c>
      <c r="B192" s="64">
        <v>43964</v>
      </c>
      <c r="C192" s="60" t="s">
        <v>193</v>
      </c>
      <c r="D192" s="1" t="s">
        <v>82</v>
      </c>
      <c r="E192" s="39" t="s">
        <v>368</v>
      </c>
      <c r="F192" s="41">
        <v>89.65</v>
      </c>
    </row>
    <row r="193" spans="1:6" ht="14.5">
      <c r="A193" s="52">
        <v>190</v>
      </c>
      <c r="B193" s="64">
        <v>43964</v>
      </c>
      <c r="C193" s="60" t="s">
        <v>193</v>
      </c>
      <c r="D193" s="1" t="s">
        <v>83</v>
      </c>
      <c r="E193" s="39" t="s">
        <v>369</v>
      </c>
      <c r="F193" s="41">
        <v>147.63999999999999</v>
      </c>
    </row>
    <row r="194" spans="1:6" ht="14.5">
      <c r="A194" s="52">
        <v>191</v>
      </c>
      <c r="B194" s="64">
        <v>43964</v>
      </c>
      <c r="C194" s="60" t="s">
        <v>193</v>
      </c>
      <c r="D194" s="1" t="s">
        <v>82</v>
      </c>
      <c r="E194" s="39" t="s">
        <v>370</v>
      </c>
      <c r="F194" s="41">
        <v>1102.25</v>
      </c>
    </row>
    <row r="195" spans="1:6" ht="14.5">
      <c r="A195" s="52">
        <v>192</v>
      </c>
      <c r="B195" s="64">
        <v>43964</v>
      </c>
      <c r="C195" s="60" t="s">
        <v>193</v>
      </c>
      <c r="D195" s="1" t="s">
        <v>83</v>
      </c>
      <c r="E195" s="39" t="s">
        <v>371</v>
      </c>
      <c r="F195" s="41">
        <v>6010</v>
      </c>
    </row>
    <row r="196" spans="1:6" ht="14.5">
      <c r="A196" s="52">
        <v>193</v>
      </c>
      <c r="B196" s="64">
        <v>43964</v>
      </c>
      <c r="C196" s="60" t="s">
        <v>193</v>
      </c>
      <c r="D196" s="1" t="s">
        <v>82</v>
      </c>
      <c r="E196" s="39" t="s">
        <v>372</v>
      </c>
      <c r="F196" s="41">
        <v>2201.5</v>
      </c>
    </row>
    <row r="197" spans="1:6" ht="14.5">
      <c r="A197" s="52">
        <v>194</v>
      </c>
      <c r="B197" s="64">
        <v>43964</v>
      </c>
      <c r="C197" s="60" t="s">
        <v>193</v>
      </c>
      <c r="D197" s="1" t="s">
        <v>87</v>
      </c>
      <c r="E197" s="39" t="s">
        <v>373</v>
      </c>
      <c r="F197" s="41">
        <v>230.33</v>
      </c>
    </row>
    <row r="198" spans="1:6" ht="14.5">
      <c r="A198" s="52">
        <v>195</v>
      </c>
      <c r="B198" s="64">
        <v>43964</v>
      </c>
      <c r="C198" s="60" t="s">
        <v>193</v>
      </c>
      <c r="D198" s="1" t="s">
        <v>82</v>
      </c>
      <c r="E198" s="39" t="s">
        <v>374</v>
      </c>
      <c r="F198" s="41">
        <v>381.06</v>
      </c>
    </row>
    <row r="199" spans="1:6" ht="14.5">
      <c r="A199" s="52">
        <v>196</v>
      </c>
      <c r="B199" s="64">
        <v>43964</v>
      </c>
      <c r="C199" s="60" t="s">
        <v>193</v>
      </c>
      <c r="D199" s="1" t="s">
        <v>82</v>
      </c>
      <c r="E199" s="39" t="s">
        <v>374</v>
      </c>
      <c r="F199" s="41">
        <v>432</v>
      </c>
    </row>
    <row r="200" spans="1:6" ht="14.5">
      <c r="A200" s="52">
        <v>197</v>
      </c>
      <c r="B200" s="64">
        <v>43964</v>
      </c>
      <c r="C200" s="60" t="s">
        <v>193</v>
      </c>
      <c r="D200" s="1" t="s">
        <v>82</v>
      </c>
      <c r="E200" s="39" t="s">
        <v>375</v>
      </c>
      <c r="F200" s="41">
        <v>5021.34</v>
      </c>
    </row>
    <row r="201" spans="1:6" ht="14.5">
      <c r="A201" s="52">
        <v>198</v>
      </c>
      <c r="B201" s="64">
        <v>43964</v>
      </c>
      <c r="C201" s="60" t="s">
        <v>193</v>
      </c>
      <c r="D201" s="1" t="s">
        <v>83</v>
      </c>
      <c r="E201" s="39" t="s">
        <v>376</v>
      </c>
      <c r="F201" s="41">
        <v>13.84</v>
      </c>
    </row>
    <row r="202" spans="1:6" ht="14.5">
      <c r="A202" s="52">
        <v>199</v>
      </c>
      <c r="B202" s="64">
        <v>43964</v>
      </c>
      <c r="C202" s="60" t="s">
        <v>193</v>
      </c>
      <c r="D202" s="1" t="s">
        <v>83</v>
      </c>
      <c r="E202" s="39" t="s">
        <v>376</v>
      </c>
      <c r="F202" s="41">
        <v>608.96</v>
      </c>
    </row>
    <row r="203" spans="1:6" ht="14.5">
      <c r="A203" s="52">
        <v>200</v>
      </c>
      <c r="B203" s="64">
        <v>43964</v>
      </c>
      <c r="C203" s="60" t="s">
        <v>193</v>
      </c>
      <c r="D203" s="1" t="s">
        <v>82</v>
      </c>
      <c r="E203" s="39" t="s">
        <v>377</v>
      </c>
      <c r="F203" s="41">
        <v>6795.57</v>
      </c>
    </row>
    <row r="204" spans="1:6" ht="14.5">
      <c r="A204" s="52">
        <v>201</v>
      </c>
      <c r="B204" s="64">
        <v>43964</v>
      </c>
      <c r="C204" s="60" t="s">
        <v>193</v>
      </c>
      <c r="D204" s="1" t="s">
        <v>82</v>
      </c>
      <c r="E204" s="39" t="s">
        <v>374</v>
      </c>
      <c r="F204" s="41">
        <v>7704</v>
      </c>
    </row>
    <row r="205" spans="1:6" ht="14.5">
      <c r="A205" s="52">
        <v>202</v>
      </c>
      <c r="B205" s="64">
        <v>43964</v>
      </c>
      <c r="C205" s="60" t="s">
        <v>193</v>
      </c>
      <c r="D205" s="1" t="s">
        <v>83</v>
      </c>
      <c r="E205" s="39" t="s">
        <v>378</v>
      </c>
      <c r="F205" s="41">
        <v>15048.1</v>
      </c>
    </row>
    <row r="206" spans="1:6" ht="14.5">
      <c r="A206" s="52">
        <v>203</v>
      </c>
      <c r="B206" s="64">
        <v>43964</v>
      </c>
      <c r="C206" s="60" t="s">
        <v>193</v>
      </c>
      <c r="D206" s="1" t="s">
        <v>82</v>
      </c>
      <c r="E206" s="39" t="s">
        <v>379</v>
      </c>
      <c r="F206" s="41">
        <v>24383.35</v>
      </c>
    </row>
    <row r="207" spans="1:6" ht="14.5">
      <c r="A207" s="52">
        <v>204</v>
      </c>
      <c r="B207" s="64">
        <v>43964</v>
      </c>
      <c r="C207" s="60" t="s">
        <v>193</v>
      </c>
      <c r="D207" s="1" t="s">
        <v>82</v>
      </c>
      <c r="E207" s="39" t="s">
        <v>379</v>
      </c>
      <c r="F207" s="41">
        <v>26366.69</v>
      </c>
    </row>
    <row r="208" spans="1:6" ht="14.5">
      <c r="A208" s="52">
        <v>205</v>
      </c>
      <c r="B208" s="64">
        <v>43964</v>
      </c>
      <c r="C208" s="60" t="s">
        <v>193</v>
      </c>
      <c r="D208" s="1" t="s">
        <v>83</v>
      </c>
      <c r="E208" s="39" t="s">
        <v>380</v>
      </c>
      <c r="F208" s="41">
        <v>1148.72</v>
      </c>
    </row>
    <row r="209" spans="1:6" ht="14.5">
      <c r="A209" s="52">
        <v>206</v>
      </c>
      <c r="B209" s="64">
        <v>43964</v>
      </c>
      <c r="C209" s="60" t="s">
        <v>193</v>
      </c>
      <c r="D209" s="1" t="s">
        <v>83</v>
      </c>
      <c r="E209" s="39" t="s">
        <v>381</v>
      </c>
      <c r="F209" s="41">
        <v>2463.25</v>
      </c>
    </row>
    <row r="210" spans="1:6" ht="14.5">
      <c r="A210" s="52">
        <v>207</v>
      </c>
      <c r="B210" s="64">
        <v>43964</v>
      </c>
      <c r="C210" s="60" t="s">
        <v>193</v>
      </c>
      <c r="D210" s="1" t="s">
        <v>80</v>
      </c>
      <c r="E210" s="39" t="s">
        <v>382</v>
      </c>
      <c r="F210" s="41">
        <v>3727.2</v>
      </c>
    </row>
    <row r="211" spans="1:6" ht="14.5">
      <c r="A211" s="52">
        <v>208</v>
      </c>
      <c r="B211" s="64">
        <v>43964</v>
      </c>
      <c r="C211" s="60" t="s">
        <v>193</v>
      </c>
      <c r="D211" s="1" t="s">
        <v>82</v>
      </c>
      <c r="E211" s="39" t="s">
        <v>383</v>
      </c>
      <c r="F211" s="41">
        <v>114.4</v>
      </c>
    </row>
    <row r="212" spans="1:6" ht="14.5">
      <c r="A212" s="52">
        <v>209</v>
      </c>
      <c r="B212" s="64">
        <v>43964</v>
      </c>
      <c r="C212" s="60" t="s">
        <v>193</v>
      </c>
      <c r="D212" s="1" t="s">
        <v>82</v>
      </c>
      <c r="E212" s="39" t="s">
        <v>383</v>
      </c>
      <c r="F212" s="41">
        <v>228.8</v>
      </c>
    </row>
    <row r="213" spans="1:6" ht="14.5">
      <c r="A213" s="52">
        <v>210</v>
      </c>
      <c r="B213" s="64">
        <v>43964</v>
      </c>
      <c r="C213" s="60" t="s">
        <v>193</v>
      </c>
      <c r="D213" s="1" t="s">
        <v>82</v>
      </c>
      <c r="E213" s="39" t="s">
        <v>383</v>
      </c>
      <c r="F213" s="41">
        <v>300.3</v>
      </c>
    </row>
    <row r="214" spans="1:6" ht="14.5">
      <c r="A214" s="52">
        <v>211</v>
      </c>
      <c r="B214" s="64">
        <v>43964</v>
      </c>
      <c r="C214" s="60" t="s">
        <v>193</v>
      </c>
      <c r="D214" s="1" t="s">
        <v>82</v>
      </c>
      <c r="E214" s="39" t="s">
        <v>383</v>
      </c>
      <c r="F214" s="41">
        <v>328.9</v>
      </c>
    </row>
    <row r="215" spans="1:6" ht="14.5">
      <c r="A215" s="52">
        <v>212</v>
      </c>
      <c r="B215" s="64">
        <v>43964</v>
      </c>
      <c r="C215" s="60" t="s">
        <v>193</v>
      </c>
      <c r="D215" s="1" t="s">
        <v>82</v>
      </c>
      <c r="E215" s="39" t="s">
        <v>383</v>
      </c>
      <c r="F215" s="41">
        <v>343.2</v>
      </c>
    </row>
    <row r="216" spans="1:6" ht="14.5">
      <c r="A216" s="52">
        <v>213</v>
      </c>
      <c r="B216" s="64">
        <v>43964</v>
      </c>
      <c r="C216" s="60" t="s">
        <v>193</v>
      </c>
      <c r="D216" s="1" t="s">
        <v>82</v>
      </c>
      <c r="E216" s="39" t="s">
        <v>383</v>
      </c>
      <c r="F216" s="41">
        <v>686.4</v>
      </c>
    </row>
    <row r="217" spans="1:6" ht="14.5">
      <c r="A217" s="52">
        <v>214</v>
      </c>
      <c r="B217" s="64">
        <v>43964</v>
      </c>
      <c r="C217" s="60" t="s">
        <v>193</v>
      </c>
      <c r="D217" s="1" t="s">
        <v>82</v>
      </c>
      <c r="E217" s="39" t="s">
        <v>384</v>
      </c>
      <c r="F217" s="41">
        <v>273.23</v>
      </c>
    </row>
    <row r="218" spans="1:6" ht="14.5">
      <c r="A218" s="52">
        <v>215</v>
      </c>
      <c r="B218" s="64">
        <v>43964</v>
      </c>
      <c r="C218" s="60" t="s">
        <v>193</v>
      </c>
      <c r="D218" s="1" t="s">
        <v>82</v>
      </c>
      <c r="E218" s="39" t="s">
        <v>384</v>
      </c>
      <c r="F218" s="41">
        <v>2987.6</v>
      </c>
    </row>
    <row r="219" spans="1:6" ht="14.5">
      <c r="A219" s="52">
        <v>216</v>
      </c>
      <c r="B219" s="64">
        <v>43964</v>
      </c>
      <c r="C219" s="60" t="s">
        <v>193</v>
      </c>
      <c r="D219" s="1" t="s">
        <v>82</v>
      </c>
      <c r="E219" s="39" t="s">
        <v>385</v>
      </c>
      <c r="F219" s="41">
        <v>1462.36</v>
      </c>
    </row>
    <row r="220" spans="1:6" ht="14.5">
      <c r="A220" s="52">
        <v>217</v>
      </c>
      <c r="B220" s="64">
        <v>43964</v>
      </c>
      <c r="C220" s="60" t="s">
        <v>193</v>
      </c>
      <c r="D220" s="1" t="s">
        <v>82</v>
      </c>
      <c r="E220" s="39" t="s">
        <v>386</v>
      </c>
      <c r="F220" s="41">
        <v>239.9</v>
      </c>
    </row>
    <row r="221" spans="1:6" ht="14.5">
      <c r="A221" s="52">
        <v>218</v>
      </c>
      <c r="B221" s="64">
        <v>43964</v>
      </c>
      <c r="C221" s="60" t="s">
        <v>193</v>
      </c>
      <c r="D221" s="1" t="s">
        <v>82</v>
      </c>
      <c r="E221" s="39" t="s">
        <v>387</v>
      </c>
      <c r="F221" s="41">
        <v>149.85</v>
      </c>
    </row>
    <row r="222" spans="1:6" ht="14.5">
      <c r="A222" s="52">
        <v>219</v>
      </c>
      <c r="B222" s="64">
        <v>43964</v>
      </c>
      <c r="C222" s="60" t="s">
        <v>193</v>
      </c>
      <c r="D222" s="1" t="s">
        <v>83</v>
      </c>
      <c r="E222" s="39" t="s">
        <v>388</v>
      </c>
      <c r="F222" s="41">
        <v>82.78</v>
      </c>
    </row>
    <row r="223" spans="1:6" ht="14.5">
      <c r="A223" s="52">
        <v>220</v>
      </c>
      <c r="B223" s="64">
        <v>43964</v>
      </c>
      <c r="C223" s="60" t="s">
        <v>193</v>
      </c>
      <c r="D223" s="1" t="s">
        <v>83</v>
      </c>
      <c r="E223" s="39" t="s">
        <v>389</v>
      </c>
      <c r="F223" s="41">
        <v>1610</v>
      </c>
    </row>
    <row r="224" spans="1:6" ht="14.5">
      <c r="A224" s="52">
        <v>221</v>
      </c>
      <c r="B224" s="64">
        <v>43964</v>
      </c>
      <c r="C224" s="60" t="s">
        <v>193</v>
      </c>
      <c r="D224" s="1" t="s">
        <v>83</v>
      </c>
      <c r="E224" s="39" t="s">
        <v>390</v>
      </c>
      <c r="F224" s="41">
        <v>2380</v>
      </c>
    </row>
    <row r="225" spans="1:6" ht="14.5">
      <c r="A225" s="52">
        <v>222</v>
      </c>
      <c r="B225" s="64">
        <v>43964</v>
      </c>
      <c r="C225" s="60" t="s">
        <v>193</v>
      </c>
      <c r="D225" s="1" t="s">
        <v>87</v>
      </c>
      <c r="E225" s="39" t="s">
        <v>391</v>
      </c>
      <c r="F225" s="41">
        <v>13.72</v>
      </c>
    </row>
    <row r="226" spans="1:6" ht="14.5">
      <c r="A226" s="52">
        <v>223</v>
      </c>
      <c r="B226" s="64">
        <v>43964</v>
      </c>
      <c r="C226" s="60" t="s">
        <v>193</v>
      </c>
      <c r="D226" s="1" t="s">
        <v>87</v>
      </c>
      <c r="E226" s="39" t="s">
        <v>391</v>
      </c>
      <c r="F226" s="41">
        <v>20.58</v>
      </c>
    </row>
    <row r="227" spans="1:6" ht="14.5">
      <c r="A227" s="52">
        <v>224</v>
      </c>
      <c r="B227" s="64">
        <v>43964</v>
      </c>
      <c r="C227" s="60" t="s">
        <v>193</v>
      </c>
      <c r="D227" s="1" t="s">
        <v>87</v>
      </c>
      <c r="E227" s="39" t="s">
        <v>391</v>
      </c>
      <c r="F227" s="41">
        <v>41.49</v>
      </c>
    </row>
    <row r="228" spans="1:6" ht="14.5">
      <c r="A228" s="52">
        <v>225</v>
      </c>
      <c r="B228" s="64">
        <v>43964</v>
      </c>
      <c r="C228" s="60" t="s">
        <v>193</v>
      </c>
      <c r="D228" s="1" t="s">
        <v>82</v>
      </c>
      <c r="E228" s="39" t="s">
        <v>392</v>
      </c>
      <c r="F228" s="41">
        <v>150.88999999999999</v>
      </c>
    </row>
    <row r="229" spans="1:6" ht="14.5">
      <c r="A229" s="52">
        <v>226</v>
      </c>
      <c r="B229" s="64">
        <v>43964</v>
      </c>
      <c r="C229" s="60" t="s">
        <v>193</v>
      </c>
      <c r="D229" s="1" t="s">
        <v>83</v>
      </c>
      <c r="E229" s="39" t="s">
        <v>393</v>
      </c>
      <c r="F229" s="41">
        <v>236.16</v>
      </c>
    </row>
    <row r="230" spans="1:6" ht="14.5">
      <c r="A230" s="52">
        <v>227</v>
      </c>
      <c r="B230" s="64">
        <v>43964</v>
      </c>
      <c r="C230" s="60" t="s">
        <v>193</v>
      </c>
      <c r="D230" s="1" t="s">
        <v>82</v>
      </c>
      <c r="E230" s="39" t="s">
        <v>394</v>
      </c>
      <c r="F230" s="41">
        <v>240</v>
      </c>
    </row>
    <row r="231" spans="1:6" ht="14.5">
      <c r="A231" s="52">
        <v>228</v>
      </c>
      <c r="B231" s="64">
        <v>43964</v>
      </c>
      <c r="C231" s="60" t="s">
        <v>193</v>
      </c>
      <c r="D231" s="1" t="s">
        <v>83</v>
      </c>
      <c r="E231" s="39" t="s">
        <v>395</v>
      </c>
      <c r="F231" s="41">
        <v>115.98</v>
      </c>
    </row>
    <row r="232" spans="1:6" ht="14.5">
      <c r="A232" s="52">
        <v>229</v>
      </c>
      <c r="B232" s="64">
        <v>43964</v>
      </c>
      <c r="C232" s="60" t="s">
        <v>193</v>
      </c>
      <c r="D232" s="1" t="s">
        <v>83</v>
      </c>
      <c r="E232" s="39" t="s">
        <v>396</v>
      </c>
      <c r="F232" s="41">
        <v>3164</v>
      </c>
    </row>
    <row r="233" spans="1:6" ht="14.5">
      <c r="A233" s="52">
        <v>230</v>
      </c>
      <c r="B233" s="64">
        <v>43964</v>
      </c>
      <c r="C233" s="60" t="s">
        <v>193</v>
      </c>
      <c r="D233" s="1" t="s">
        <v>83</v>
      </c>
      <c r="E233" s="39" t="s">
        <v>397</v>
      </c>
      <c r="F233" s="41">
        <v>116.29</v>
      </c>
    </row>
    <row r="234" spans="1:6" ht="14.5">
      <c r="A234" s="52">
        <v>231</v>
      </c>
      <c r="B234" s="64">
        <v>43964</v>
      </c>
      <c r="C234" s="60" t="s">
        <v>193</v>
      </c>
      <c r="D234" s="1" t="s">
        <v>82</v>
      </c>
      <c r="E234" s="39" t="s">
        <v>398</v>
      </c>
      <c r="F234" s="41">
        <v>1803.49</v>
      </c>
    </row>
    <row r="235" spans="1:6" ht="14.5">
      <c r="A235" s="52">
        <v>232</v>
      </c>
      <c r="B235" s="64">
        <v>43964</v>
      </c>
      <c r="C235" s="60" t="s">
        <v>193</v>
      </c>
      <c r="D235" s="1" t="s">
        <v>82</v>
      </c>
      <c r="E235" s="39" t="s">
        <v>399</v>
      </c>
      <c r="F235" s="41">
        <v>2714.49</v>
      </c>
    </row>
    <row r="236" spans="1:6" ht="14.5">
      <c r="A236" s="52">
        <v>233</v>
      </c>
      <c r="B236" s="64">
        <v>43964</v>
      </c>
      <c r="C236" s="60" t="s">
        <v>193</v>
      </c>
      <c r="D236" s="1" t="s">
        <v>82</v>
      </c>
      <c r="E236" s="39" t="s">
        <v>400</v>
      </c>
      <c r="F236" s="41">
        <v>1801.99</v>
      </c>
    </row>
    <row r="237" spans="1:6" ht="14.5">
      <c r="A237" s="52">
        <v>234</v>
      </c>
      <c r="B237" s="64">
        <v>43964</v>
      </c>
      <c r="C237" s="60" t="s">
        <v>193</v>
      </c>
      <c r="D237" s="1" t="s">
        <v>83</v>
      </c>
      <c r="E237" s="39" t="s">
        <v>401</v>
      </c>
      <c r="F237" s="41">
        <v>118.08</v>
      </c>
    </row>
    <row r="238" spans="1:6" ht="14.5">
      <c r="A238" s="52">
        <v>235</v>
      </c>
      <c r="B238" s="64">
        <v>43964</v>
      </c>
      <c r="C238" s="60" t="s">
        <v>193</v>
      </c>
      <c r="D238" s="1" t="s">
        <v>83</v>
      </c>
      <c r="E238" s="39" t="s">
        <v>402</v>
      </c>
      <c r="F238" s="41">
        <v>1225</v>
      </c>
    </row>
    <row r="239" spans="1:6" ht="14.5">
      <c r="A239" s="52">
        <v>236</v>
      </c>
      <c r="B239" s="64">
        <v>43964</v>
      </c>
      <c r="C239" s="60" t="s">
        <v>193</v>
      </c>
      <c r="D239" s="1" t="s">
        <v>74</v>
      </c>
      <c r="E239" s="39" t="s">
        <v>404</v>
      </c>
      <c r="F239" s="41">
        <v>2524</v>
      </c>
    </row>
    <row r="240" spans="1:6" ht="14.5">
      <c r="A240" s="52">
        <v>237</v>
      </c>
      <c r="B240" s="64">
        <v>43964</v>
      </c>
      <c r="C240" s="60" t="s">
        <v>193</v>
      </c>
      <c r="D240" s="1" t="s">
        <v>82</v>
      </c>
      <c r="E240" s="39" t="s">
        <v>405</v>
      </c>
      <c r="F240" s="41">
        <v>4908.72</v>
      </c>
    </row>
    <row r="241" spans="1:6" ht="14.5">
      <c r="A241" s="52">
        <v>238</v>
      </c>
      <c r="B241" s="64">
        <v>43964</v>
      </c>
      <c r="C241" s="60" t="s">
        <v>193</v>
      </c>
      <c r="D241" s="1" t="s">
        <v>82</v>
      </c>
      <c r="E241" s="39" t="s">
        <v>406</v>
      </c>
      <c r="F241" s="41">
        <v>3582</v>
      </c>
    </row>
    <row r="242" spans="1:6" ht="14.5">
      <c r="A242" s="52">
        <v>239</v>
      </c>
      <c r="B242" s="64">
        <v>43964</v>
      </c>
      <c r="C242" s="60" t="s">
        <v>193</v>
      </c>
      <c r="D242" s="1" t="s">
        <v>83</v>
      </c>
      <c r="E242" s="39" t="s">
        <v>407</v>
      </c>
      <c r="F242" s="41">
        <v>760.8</v>
      </c>
    </row>
    <row r="243" spans="1:6" ht="14.5">
      <c r="A243" s="52">
        <v>240</v>
      </c>
      <c r="B243" s="64">
        <v>43964</v>
      </c>
      <c r="C243" s="60" t="s">
        <v>193</v>
      </c>
      <c r="D243" s="1" t="s">
        <v>83</v>
      </c>
      <c r="E243" s="39" t="s">
        <v>407</v>
      </c>
      <c r="F243" s="41">
        <v>860.99</v>
      </c>
    </row>
    <row r="244" spans="1:6" ht="14.5">
      <c r="A244" s="52">
        <v>241</v>
      </c>
      <c r="B244" s="64">
        <v>43964</v>
      </c>
      <c r="C244" s="60" t="s">
        <v>193</v>
      </c>
      <c r="D244" s="1" t="s">
        <v>82</v>
      </c>
      <c r="E244" s="39" t="s">
        <v>352</v>
      </c>
      <c r="F244" s="41">
        <v>40.06</v>
      </c>
    </row>
    <row r="245" spans="1:6" ht="14.5">
      <c r="A245" s="52">
        <v>242</v>
      </c>
      <c r="B245" s="64">
        <v>43964</v>
      </c>
      <c r="C245" s="60" t="s">
        <v>193</v>
      </c>
      <c r="D245" s="1" t="s">
        <v>83</v>
      </c>
      <c r="E245" s="39" t="s">
        <v>408</v>
      </c>
      <c r="F245" s="41">
        <v>153.76</v>
      </c>
    </row>
    <row r="246" spans="1:6" ht="14.5">
      <c r="A246" s="52">
        <v>243</v>
      </c>
      <c r="B246" s="64">
        <v>43964</v>
      </c>
      <c r="C246" s="60" t="s">
        <v>193</v>
      </c>
      <c r="D246" s="1" t="s">
        <v>83</v>
      </c>
      <c r="E246" s="39" t="s">
        <v>408</v>
      </c>
      <c r="F246" s="41">
        <v>179.9</v>
      </c>
    </row>
    <row r="247" spans="1:6" ht="14.5">
      <c r="A247" s="52">
        <v>244</v>
      </c>
      <c r="B247" s="64">
        <v>43964</v>
      </c>
      <c r="C247" s="60" t="s">
        <v>193</v>
      </c>
      <c r="D247" s="1" t="s">
        <v>87</v>
      </c>
      <c r="E247" s="39" t="s">
        <v>351</v>
      </c>
      <c r="F247" s="41">
        <v>43</v>
      </c>
    </row>
    <row r="248" spans="1:6" ht="14.5">
      <c r="A248" s="52">
        <v>245</v>
      </c>
      <c r="B248" s="64">
        <v>43964</v>
      </c>
      <c r="C248" s="60" t="s">
        <v>193</v>
      </c>
      <c r="D248" s="1" t="s">
        <v>87</v>
      </c>
      <c r="E248" s="39" t="s">
        <v>351</v>
      </c>
      <c r="F248" s="41">
        <v>637.41</v>
      </c>
    </row>
    <row r="249" spans="1:6" ht="14.5">
      <c r="A249" s="52">
        <v>246</v>
      </c>
      <c r="B249" s="64">
        <v>43964</v>
      </c>
      <c r="C249" s="60" t="s">
        <v>193</v>
      </c>
      <c r="D249" s="1" t="s">
        <v>87</v>
      </c>
      <c r="E249" s="39" t="s">
        <v>351</v>
      </c>
      <c r="F249" s="41">
        <v>3008.28</v>
      </c>
    </row>
    <row r="250" spans="1:6" ht="14.5">
      <c r="A250" s="52">
        <v>247</v>
      </c>
      <c r="B250" s="64">
        <v>43934</v>
      </c>
      <c r="C250" s="61" t="s">
        <v>194</v>
      </c>
      <c r="D250" s="1" t="s">
        <v>87</v>
      </c>
      <c r="E250" s="39" t="s">
        <v>409</v>
      </c>
      <c r="F250" s="41">
        <v>291.2</v>
      </c>
    </row>
    <row r="251" spans="1:6" ht="14.5">
      <c r="A251" s="52">
        <v>248</v>
      </c>
      <c r="B251" s="64">
        <v>43934</v>
      </c>
      <c r="C251" s="61" t="s">
        <v>194</v>
      </c>
      <c r="D251" s="1" t="s">
        <v>83</v>
      </c>
      <c r="E251" s="39" t="s">
        <v>410</v>
      </c>
      <c r="F251" s="41">
        <v>555</v>
      </c>
    </row>
    <row r="252" spans="1:6" ht="14.5">
      <c r="A252" s="52">
        <v>249</v>
      </c>
      <c r="B252" s="64">
        <v>43934</v>
      </c>
      <c r="C252" s="61" t="s">
        <v>194</v>
      </c>
      <c r="D252" s="1" t="s">
        <v>83</v>
      </c>
      <c r="E252" s="39" t="s">
        <v>411</v>
      </c>
      <c r="F252" s="41">
        <v>942.5</v>
      </c>
    </row>
    <row r="253" spans="1:6" ht="14.5">
      <c r="A253" s="52">
        <v>250</v>
      </c>
      <c r="B253" s="64">
        <v>43934</v>
      </c>
      <c r="C253" s="61" t="s">
        <v>194</v>
      </c>
      <c r="D253" s="1" t="s">
        <v>82</v>
      </c>
      <c r="E253" s="39" t="s">
        <v>412</v>
      </c>
      <c r="F253" s="41">
        <v>1230.75</v>
      </c>
    </row>
    <row r="254" spans="1:6" ht="14.5">
      <c r="A254" s="52">
        <v>251</v>
      </c>
      <c r="B254" s="64">
        <v>43934</v>
      </c>
      <c r="C254" s="61" t="s">
        <v>194</v>
      </c>
      <c r="D254" s="1" t="s">
        <v>87</v>
      </c>
      <c r="E254" s="39" t="s">
        <v>409</v>
      </c>
      <c r="F254" s="41">
        <v>291.2</v>
      </c>
    </row>
    <row r="255" spans="1:6" ht="14.5">
      <c r="A255" s="52">
        <v>252</v>
      </c>
      <c r="B255" s="64">
        <v>44055</v>
      </c>
      <c r="C255" s="61" t="s">
        <v>196</v>
      </c>
      <c r="D255" s="1" t="s">
        <v>83</v>
      </c>
      <c r="E255" s="39" t="s">
        <v>348</v>
      </c>
      <c r="F255" s="41">
        <v>3999</v>
      </c>
    </row>
    <row r="256" spans="1:6" ht="14.5">
      <c r="A256" s="52">
        <v>253</v>
      </c>
      <c r="B256" s="64">
        <v>44055</v>
      </c>
      <c r="C256" s="61" t="s">
        <v>196</v>
      </c>
      <c r="D256" s="1" t="s">
        <v>83</v>
      </c>
      <c r="E256" s="39" t="s">
        <v>291</v>
      </c>
      <c r="F256" s="41">
        <v>258</v>
      </c>
    </row>
    <row r="257" spans="1:6" ht="14.5">
      <c r="A257" s="52">
        <v>254</v>
      </c>
      <c r="B257" s="64">
        <v>44055</v>
      </c>
      <c r="C257" s="61" t="s">
        <v>196</v>
      </c>
      <c r="D257" s="1" t="s">
        <v>83</v>
      </c>
      <c r="E257" s="39" t="s">
        <v>413</v>
      </c>
      <c r="F257" s="41">
        <v>540</v>
      </c>
    </row>
    <row r="258" spans="1:6" ht="14.5">
      <c r="A258" s="52">
        <v>255</v>
      </c>
      <c r="B258" s="64">
        <v>44055</v>
      </c>
      <c r="C258" s="61" t="s">
        <v>196</v>
      </c>
      <c r="D258" s="1" t="s">
        <v>83</v>
      </c>
      <c r="E258" s="39" t="s">
        <v>414</v>
      </c>
      <c r="F258" s="41">
        <v>516</v>
      </c>
    </row>
    <row r="259" spans="1:6" ht="14.5">
      <c r="A259" s="52">
        <v>256</v>
      </c>
      <c r="B259" s="64">
        <v>44055</v>
      </c>
      <c r="C259" s="61" t="s">
        <v>196</v>
      </c>
      <c r="D259" s="1" t="s">
        <v>83</v>
      </c>
      <c r="E259" s="39" t="s">
        <v>414</v>
      </c>
      <c r="F259" s="41">
        <v>129</v>
      </c>
    </row>
    <row r="260" spans="1:6" ht="14.5">
      <c r="A260" s="52">
        <v>257</v>
      </c>
      <c r="B260" s="64">
        <v>44055</v>
      </c>
      <c r="C260" s="61" t="s">
        <v>196</v>
      </c>
      <c r="D260" s="1" t="s">
        <v>80</v>
      </c>
      <c r="E260" s="39" t="s">
        <v>415</v>
      </c>
      <c r="F260" s="41">
        <v>220</v>
      </c>
    </row>
    <row r="261" spans="1:6" ht="14.5">
      <c r="A261" s="52">
        <v>258</v>
      </c>
      <c r="B261" s="64">
        <v>44055</v>
      </c>
      <c r="C261" s="61" t="s">
        <v>196</v>
      </c>
      <c r="D261" s="1" t="s">
        <v>82</v>
      </c>
      <c r="E261" s="39" t="s">
        <v>399</v>
      </c>
      <c r="F261" s="41">
        <v>2702.99</v>
      </c>
    </row>
    <row r="262" spans="1:6" ht="14.5">
      <c r="A262" s="52">
        <v>259</v>
      </c>
      <c r="B262" s="64">
        <v>44055</v>
      </c>
      <c r="C262" s="61" t="s">
        <v>196</v>
      </c>
      <c r="D262" s="1" t="s">
        <v>82</v>
      </c>
      <c r="E262" s="39" t="s">
        <v>352</v>
      </c>
      <c r="F262" s="41">
        <v>1169.4000000000001</v>
      </c>
    </row>
    <row r="263" spans="1:6" ht="14.5">
      <c r="A263" s="52">
        <v>260</v>
      </c>
      <c r="B263" s="64">
        <v>44055</v>
      </c>
      <c r="C263" s="61" t="s">
        <v>196</v>
      </c>
      <c r="D263" s="1" t="s">
        <v>82</v>
      </c>
      <c r="E263" s="39" t="s">
        <v>352</v>
      </c>
      <c r="F263" s="41">
        <v>1249</v>
      </c>
    </row>
    <row r="264" spans="1:6" ht="14.5">
      <c r="A264" s="52">
        <v>261</v>
      </c>
      <c r="B264" s="64">
        <v>44055</v>
      </c>
      <c r="C264" s="61" t="s">
        <v>196</v>
      </c>
      <c r="D264" s="1" t="s">
        <v>83</v>
      </c>
      <c r="E264" s="39" t="s">
        <v>416</v>
      </c>
      <c r="F264" s="41">
        <v>448.41</v>
      </c>
    </row>
    <row r="265" spans="1:6" ht="14.5">
      <c r="A265" s="52">
        <v>262</v>
      </c>
      <c r="B265" s="64">
        <v>44055</v>
      </c>
      <c r="C265" s="61" t="s">
        <v>196</v>
      </c>
      <c r="D265" s="1" t="s">
        <v>83</v>
      </c>
      <c r="E265" s="39" t="s">
        <v>417</v>
      </c>
      <c r="F265" s="41">
        <v>673.6</v>
      </c>
    </row>
    <row r="266" spans="1:6" ht="14.5">
      <c r="A266" s="52">
        <v>263</v>
      </c>
      <c r="B266" s="64">
        <v>44055</v>
      </c>
      <c r="C266" s="61" t="s">
        <v>196</v>
      </c>
      <c r="D266" s="1" t="s">
        <v>83</v>
      </c>
      <c r="E266" s="39" t="s">
        <v>418</v>
      </c>
      <c r="F266" s="41">
        <v>1122.53</v>
      </c>
    </row>
    <row r="267" spans="1:6" ht="14.5">
      <c r="A267" s="52">
        <v>264</v>
      </c>
      <c r="B267" s="64">
        <v>44055</v>
      </c>
      <c r="C267" s="61" t="s">
        <v>196</v>
      </c>
      <c r="D267" s="1" t="s">
        <v>83</v>
      </c>
      <c r="E267" s="39" t="s">
        <v>419</v>
      </c>
      <c r="F267" s="41">
        <v>1350</v>
      </c>
    </row>
    <row r="268" spans="1:6" ht="14.5">
      <c r="A268" s="52">
        <v>265</v>
      </c>
      <c r="B268" s="64">
        <v>43968</v>
      </c>
      <c r="C268" s="61" t="s">
        <v>197</v>
      </c>
      <c r="D268" s="1" t="s">
        <v>82</v>
      </c>
      <c r="E268" s="39" t="s">
        <v>420</v>
      </c>
      <c r="F268" s="41">
        <v>7500</v>
      </c>
    </row>
    <row r="269" spans="1:6" ht="14.5">
      <c r="A269" s="52">
        <v>266</v>
      </c>
      <c r="B269" s="64">
        <v>43941</v>
      </c>
      <c r="C269" s="62">
        <v>2144</v>
      </c>
      <c r="D269" s="1" t="s">
        <v>81</v>
      </c>
      <c r="E269" s="39" t="s">
        <v>403</v>
      </c>
      <c r="F269" s="41">
        <v>6556.41</v>
      </c>
    </row>
    <row r="270" spans="1:6" ht="14.5">
      <c r="A270" s="52">
        <v>267</v>
      </c>
      <c r="B270" s="64">
        <v>43971</v>
      </c>
      <c r="C270" s="62">
        <v>2148</v>
      </c>
      <c r="D270" s="1" t="s">
        <v>81</v>
      </c>
      <c r="E270" s="39" t="s">
        <v>403</v>
      </c>
      <c r="F270" s="41">
        <v>7761.89</v>
      </c>
    </row>
    <row r="271" spans="1:6" ht="14.5">
      <c r="A271" s="52">
        <v>268</v>
      </c>
      <c r="B271" s="64">
        <v>44002</v>
      </c>
      <c r="C271" s="62">
        <v>2150</v>
      </c>
      <c r="D271" s="1" t="s">
        <v>81</v>
      </c>
      <c r="E271" s="39" t="s">
        <v>403</v>
      </c>
      <c r="F271" s="41">
        <v>7666.49</v>
      </c>
    </row>
    <row r="272" spans="1:6" ht="14.5">
      <c r="A272" s="52">
        <v>269</v>
      </c>
      <c r="B272" s="64">
        <v>44032</v>
      </c>
      <c r="C272" s="62">
        <v>2154</v>
      </c>
      <c r="D272" s="1" t="s">
        <v>81</v>
      </c>
      <c r="E272" s="39" t="s">
        <v>403</v>
      </c>
      <c r="F272" s="41">
        <v>7345.61</v>
      </c>
    </row>
    <row r="273" spans="1:6" ht="14.5">
      <c r="A273" s="52">
        <v>270</v>
      </c>
      <c r="B273" s="64">
        <v>44063</v>
      </c>
      <c r="C273" s="62">
        <v>2160</v>
      </c>
      <c r="D273" s="1" t="s">
        <v>81</v>
      </c>
      <c r="E273" s="39" t="s">
        <v>403</v>
      </c>
      <c r="F273" s="41">
        <v>8672.5</v>
      </c>
    </row>
    <row r="274" spans="1:6" ht="14.5">
      <c r="A274" s="52">
        <v>271</v>
      </c>
      <c r="B274" s="64">
        <v>43941</v>
      </c>
      <c r="C274" s="62">
        <v>2144</v>
      </c>
      <c r="D274" s="1" t="s">
        <v>81</v>
      </c>
      <c r="E274" s="39" t="s">
        <v>403</v>
      </c>
      <c r="F274" s="41">
        <v>2328.5700000000002</v>
      </c>
    </row>
    <row r="275" spans="1:6" ht="14.5">
      <c r="A275" s="52">
        <v>272</v>
      </c>
      <c r="B275" s="64">
        <v>44002</v>
      </c>
      <c r="C275" s="62">
        <v>2150</v>
      </c>
      <c r="D275" s="1" t="s">
        <v>81</v>
      </c>
      <c r="E275" s="39" t="s">
        <v>403</v>
      </c>
      <c r="F275" s="41">
        <v>507.34</v>
      </c>
    </row>
    <row r="276" spans="1:6" ht="14.5">
      <c r="A276" s="52">
        <v>273</v>
      </c>
      <c r="B276" s="64">
        <v>43951</v>
      </c>
      <c r="C276" s="62">
        <v>2143</v>
      </c>
      <c r="D276" s="1" t="s">
        <v>81</v>
      </c>
      <c r="E276" s="39" t="s">
        <v>403</v>
      </c>
      <c r="F276" s="41">
        <v>679.7</v>
      </c>
    </row>
    <row r="277" spans="1:6" ht="14.5">
      <c r="A277" s="52">
        <v>274</v>
      </c>
      <c r="B277" s="64">
        <v>43981</v>
      </c>
      <c r="C277" s="62">
        <v>2147</v>
      </c>
      <c r="D277" s="1" t="s">
        <v>81</v>
      </c>
      <c r="E277" s="39" t="s">
        <v>403</v>
      </c>
      <c r="F277" s="41">
        <v>593.79</v>
      </c>
    </row>
    <row r="278" spans="1:6" ht="14.5">
      <c r="A278" s="52">
        <v>275</v>
      </c>
      <c r="B278" s="64">
        <v>44012</v>
      </c>
      <c r="C278" s="62">
        <v>2149</v>
      </c>
      <c r="D278" s="1" t="s">
        <v>81</v>
      </c>
      <c r="E278" s="39" t="s">
        <v>403</v>
      </c>
      <c r="F278" s="41">
        <v>625.29999999999995</v>
      </c>
    </row>
    <row r="279" spans="1:6" ht="14.5">
      <c r="A279" s="52">
        <v>276</v>
      </c>
      <c r="B279" s="64">
        <v>44042</v>
      </c>
      <c r="C279" s="62">
        <v>2153</v>
      </c>
      <c r="D279" s="1" t="s">
        <v>81</v>
      </c>
      <c r="E279" s="39" t="s">
        <v>403</v>
      </c>
      <c r="F279" s="41">
        <v>561.92999999999995</v>
      </c>
    </row>
    <row r="280" spans="1:6" ht="14.5">
      <c r="A280" s="52">
        <v>277</v>
      </c>
      <c r="B280" s="64">
        <v>44073</v>
      </c>
      <c r="C280" s="62">
        <v>2159</v>
      </c>
      <c r="D280" s="1" t="s">
        <v>81</v>
      </c>
      <c r="E280" s="39" t="s">
        <v>403</v>
      </c>
      <c r="F280" s="41">
        <v>663.45</v>
      </c>
    </row>
    <row r="281" spans="1:6" ht="14.5">
      <c r="A281" s="52">
        <v>278</v>
      </c>
      <c r="B281" s="64">
        <v>43951</v>
      </c>
      <c r="C281" s="62">
        <v>2143</v>
      </c>
      <c r="D281" s="1" t="s">
        <v>81</v>
      </c>
      <c r="E281" s="39" t="s">
        <v>403</v>
      </c>
      <c r="F281" s="41">
        <v>14.74</v>
      </c>
    </row>
    <row r="282" spans="1:6" ht="14.5">
      <c r="A282" s="52">
        <v>279</v>
      </c>
      <c r="B282" s="64">
        <v>43981</v>
      </c>
      <c r="C282" s="62">
        <v>2147</v>
      </c>
      <c r="D282" s="1" t="s">
        <v>81</v>
      </c>
      <c r="E282" s="39" t="s">
        <v>403</v>
      </c>
      <c r="F282" s="41">
        <v>16.54</v>
      </c>
    </row>
    <row r="283" spans="1:6" ht="14.5">
      <c r="A283" s="52">
        <v>280</v>
      </c>
      <c r="B283" s="64">
        <v>44012</v>
      </c>
      <c r="C283" s="62">
        <v>2149</v>
      </c>
      <c r="D283" s="1" t="s">
        <v>81</v>
      </c>
      <c r="E283" s="39" t="s">
        <v>403</v>
      </c>
      <c r="F283" s="41">
        <v>16.399999999999999</v>
      </c>
    </row>
    <row r="284" spans="1:6" ht="14.5">
      <c r="A284" s="52">
        <v>281</v>
      </c>
      <c r="B284" s="64">
        <v>44042</v>
      </c>
      <c r="C284" s="62">
        <v>2153</v>
      </c>
      <c r="D284" s="1" t="s">
        <v>81</v>
      </c>
      <c r="E284" s="39" t="s">
        <v>403</v>
      </c>
      <c r="F284" s="41">
        <v>15.92</v>
      </c>
    </row>
    <row r="285" spans="1:6" ht="14.5">
      <c r="A285" s="52">
        <v>282</v>
      </c>
      <c r="B285" s="64">
        <v>44073</v>
      </c>
      <c r="C285" s="62">
        <v>2159</v>
      </c>
      <c r="D285" s="1" t="s">
        <v>81</v>
      </c>
      <c r="E285" s="39" t="s">
        <v>403</v>
      </c>
      <c r="F285" s="41">
        <v>17.899999999999999</v>
      </c>
    </row>
    <row r="286" spans="1:6" ht="14.5">
      <c r="A286" s="52">
        <v>283</v>
      </c>
      <c r="B286" s="64">
        <v>43993</v>
      </c>
      <c r="C286" s="62" t="s">
        <v>195</v>
      </c>
      <c r="D286" s="1" t="s">
        <v>74</v>
      </c>
      <c r="E286" s="39" t="s">
        <v>421</v>
      </c>
      <c r="F286" s="41">
        <v>625</v>
      </c>
    </row>
    <row r="287" spans="1:6" ht="14.5">
      <c r="A287" s="52">
        <v>284</v>
      </c>
      <c r="B287" s="64">
        <v>43992</v>
      </c>
      <c r="C287" s="62" t="s">
        <v>198</v>
      </c>
      <c r="D287" s="1" t="s">
        <v>81</v>
      </c>
      <c r="E287" s="39" t="s">
        <v>422</v>
      </c>
      <c r="F287" s="41">
        <v>176</v>
      </c>
    </row>
    <row r="288" spans="1:6" ht="14.5">
      <c r="A288" s="52">
        <v>285</v>
      </c>
      <c r="B288" s="64">
        <v>43993</v>
      </c>
      <c r="C288" s="62" t="s">
        <v>199</v>
      </c>
      <c r="D288" s="1" t="s">
        <v>81</v>
      </c>
      <c r="E288" s="39" t="s">
        <v>423</v>
      </c>
      <c r="F288" s="41">
        <v>146.18</v>
      </c>
    </row>
    <row r="289" spans="1:6" ht="14.5">
      <c r="A289" s="52">
        <v>286</v>
      </c>
      <c r="B289" s="64">
        <v>43969</v>
      </c>
      <c r="C289" s="62" t="s">
        <v>200</v>
      </c>
      <c r="D289" s="1" t="s">
        <v>81</v>
      </c>
      <c r="E289" s="39" t="s">
        <v>424</v>
      </c>
      <c r="F289" s="41">
        <v>23.12</v>
      </c>
    </row>
    <row r="290" spans="1:6" ht="14.5">
      <c r="A290" s="52">
        <v>287</v>
      </c>
      <c r="B290" s="64">
        <v>43943</v>
      </c>
      <c r="C290" s="62" t="s">
        <v>201</v>
      </c>
      <c r="D290" s="1" t="s">
        <v>81</v>
      </c>
      <c r="E290" s="39" t="s">
        <v>424</v>
      </c>
      <c r="F290" s="41">
        <v>5.75</v>
      </c>
    </row>
    <row r="291" spans="1:6" ht="14.5">
      <c r="A291" s="52">
        <v>288</v>
      </c>
      <c r="B291" s="64">
        <v>43930</v>
      </c>
      <c r="C291" s="62" t="s">
        <v>202</v>
      </c>
      <c r="D291" s="1" t="s">
        <v>81</v>
      </c>
      <c r="E291" s="39" t="s">
        <v>423</v>
      </c>
      <c r="F291" s="41">
        <v>161.46</v>
      </c>
    </row>
    <row r="292" spans="1:6" ht="14.5">
      <c r="A292" s="52">
        <v>289</v>
      </c>
      <c r="B292" s="65">
        <v>43993</v>
      </c>
      <c r="C292" s="63" t="s">
        <v>195</v>
      </c>
      <c r="D292" s="1" t="s">
        <v>83</v>
      </c>
      <c r="E292" s="39" t="s">
        <v>363</v>
      </c>
      <c r="F292" s="41">
        <v>34.979999999999997</v>
      </c>
    </row>
    <row r="293" spans="1:6" ht="29">
      <c r="A293" s="52">
        <v>290</v>
      </c>
      <c r="B293" s="65" t="s">
        <v>425</v>
      </c>
      <c r="C293" s="63" t="s">
        <v>426</v>
      </c>
      <c r="D293" s="1" t="s">
        <v>83</v>
      </c>
      <c r="E293" s="39" t="s">
        <v>430</v>
      </c>
      <c r="F293" s="41">
        <f>4914.84</f>
        <v>4914.84</v>
      </c>
    </row>
    <row r="294" spans="1:6" ht="29">
      <c r="A294" s="52">
        <v>291</v>
      </c>
      <c r="B294" s="65" t="s">
        <v>425</v>
      </c>
      <c r="C294" s="63" t="s">
        <v>426</v>
      </c>
      <c r="D294" s="1" t="s">
        <v>87</v>
      </c>
      <c r="E294" s="39" t="s">
        <v>434</v>
      </c>
      <c r="F294" s="41">
        <v>1422.02</v>
      </c>
    </row>
    <row r="295" spans="1:6" ht="29">
      <c r="A295" s="52">
        <v>292</v>
      </c>
      <c r="B295" s="65" t="s">
        <v>425</v>
      </c>
      <c r="C295" s="63" t="s">
        <v>426</v>
      </c>
      <c r="D295" s="1" t="s">
        <v>80</v>
      </c>
      <c r="E295" s="39" t="s">
        <v>435</v>
      </c>
      <c r="F295" s="41">
        <v>20238.32</v>
      </c>
    </row>
    <row r="296" spans="1:6" ht="29">
      <c r="A296" s="52">
        <v>293</v>
      </c>
      <c r="B296" s="65" t="s">
        <v>425</v>
      </c>
      <c r="C296" s="63" t="s">
        <v>426</v>
      </c>
      <c r="D296" s="1" t="s">
        <v>79</v>
      </c>
      <c r="E296" s="39" t="s">
        <v>436</v>
      </c>
      <c r="F296" s="41">
        <v>18103.82</v>
      </c>
    </row>
    <row r="297" spans="1:6" ht="43.5">
      <c r="A297" s="52">
        <v>294</v>
      </c>
      <c r="B297" s="65" t="s">
        <v>425</v>
      </c>
      <c r="C297" s="63" t="s">
        <v>426</v>
      </c>
      <c r="D297" s="1" t="s">
        <v>84</v>
      </c>
      <c r="E297" s="39" t="s">
        <v>438</v>
      </c>
      <c r="F297" s="41">
        <v>272620</v>
      </c>
    </row>
    <row r="298" spans="1:6" ht="29">
      <c r="A298" s="52">
        <v>295</v>
      </c>
      <c r="B298" s="65" t="s">
        <v>425</v>
      </c>
      <c r="C298" s="63" t="s">
        <v>426</v>
      </c>
      <c r="D298" s="1" t="s">
        <v>87</v>
      </c>
      <c r="E298" s="39" t="s">
        <v>439</v>
      </c>
      <c r="F298" s="41">
        <v>3000</v>
      </c>
    </row>
    <row r="299" spans="1:6" ht="29">
      <c r="A299" s="52">
        <v>296</v>
      </c>
      <c r="B299" s="65" t="s">
        <v>425</v>
      </c>
      <c r="C299" s="63" t="s">
        <v>426</v>
      </c>
      <c r="D299" s="1" t="s">
        <v>83</v>
      </c>
      <c r="E299" s="39" t="s">
        <v>440</v>
      </c>
      <c r="F299" s="41">
        <v>103070.75</v>
      </c>
    </row>
    <row r="300" spans="1:6" ht="29">
      <c r="A300" s="52">
        <v>297</v>
      </c>
      <c r="B300" s="65" t="s">
        <v>425</v>
      </c>
      <c r="C300" s="63" t="s">
        <v>426</v>
      </c>
      <c r="D300" s="1" t="s">
        <v>79</v>
      </c>
      <c r="E300" s="39" t="s">
        <v>431</v>
      </c>
      <c r="F300" s="41">
        <v>963.57</v>
      </c>
    </row>
    <row r="301" spans="1:6" ht="29">
      <c r="A301" s="52">
        <v>298</v>
      </c>
      <c r="B301" s="65" t="s">
        <v>427</v>
      </c>
      <c r="C301" s="63" t="s">
        <v>426</v>
      </c>
      <c r="D301" s="1" t="s">
        <v>83</v>
      </c>
      <c r="E301" s="39" t="s">
        <v>442</v>
      </c>
      <c r="F301" s="41">
        <v>307.13</v>
      </c>
    </row>
    <row r="302" spans="1:6" ht="29">
      <c r="A302" s="52">
        <v>299</v>
      </c>
      <c r="B302" s="65" t="s">
        <v>427</v>
      </c>
      <c r="C302" s="63" t="s">
        <v>426</v>
      </c>
      <c r="D302" s="1" t="s">
        <v>79</v>
      </c>
      <c r="E302" s="39" t="s">
        <v>441</v>
      </c>
      <c r="F302" s="41">
        <v>4761.75</v>
      </c>
    </row>
    <row r="303" spans="1:6" ht="29">
      <c r="A303" s="52">
        <v>300</v>
      </c>
      <c r="B303" s="65" t="s">
        <v>427</v>
      </c>
      <c r="C303" s="63" t="s">
        <v>426</v>
      </c>
      <c r="D303" s="1" t="s">
        <v>87</v>
      </c>
      <c r="E303" s="39" t="s">
        <v>444</v>
      </c>
      <c r="F303" s="41">
        <v>1961</v>
      </c>
    </row>
    <row r="304" spans="1:6" ht="29">
      <c r="A304" s="52">
        <v>301</v>
      </c>
      <c r="B304" s="65" t="s">
        <v>427</v>
      </c>
      <c r="C304" s="63" t="s">
        <v>426</v>
      </c>
      <c r="D304" s="1" t="s">
        <v>83</v>
      </c>
      <c r="E304" s="59" t="s">
        <v>446</v>
      </c>
      <c r="F304" s="41">
        <v>39324.78</v>
      </c>
    </row>
    <row r="305" spans="1:6" ht="29">
      <c r="A305" s="52">
        <v>302</v>
      </c>
      <c r="B305" s="65" t="s">
        <v>427</v>
      </c>
      <c r="C305" s="63" t="s">
        <v>426</v>
      </c>
      <c r="D305" s="1" t="s">
        <v>79</v>
      </c>
      <c r="E305" s="59" t="s">
        <v>445</v>
      </c>
      <c r="F305" s="41">
        <v>1704.9</v>
      </c>
    </row>
    <row r="306" spans="1:6" ht="29">
      <c r="A306" s="52">
        <v>303</v>
      </c>
      <c r="B306" s="65" t="s">
        <v>432</v>
      </c>
      <c r="C306" s="63" t="s">
        <v>426</v>
      </c>
      <c r="D306" s="1" t="s">
        <v>82</v>
      </c>
      <c r="E306" s="59" t="s">
        <v>433</v>
      </c>
      <c r="F306" s="41">
        <f>16667.11+35.54</f>
        <v>16702.650000000001</v>
      </c>
    </row>
    <row r="307" spans="1:6" ht="29">
      <c r="A307" s="52">
        <v>304</v>
      </c>
      <c r="B307" s="65" t="s">
        <v>432</v>
      </c>
      <c r="C307" s="63" t="s">
        <v>426</v>
      </c>
      <c r="D307" s="1" t="s">
        <v>82</v>
      </c>
      <c r="E307" s="59" t="s">
        <v>437</v>
      </c>
      <c r="F307" s="41">
        <v>76921.86</v>
      </c>
    </row>
    <row r="308" spans="1:6" ht="29">
      <c r="A308" s="52">
        <v>305</v>
      </c>
      <c r="B308" s="65" t="s">
        <v>432</v>
      </c>
      <c r="C308" s="63" t="s">
        <v>426</v>
      </c>
      <c r="D308" s="1" t="s">
        <v>82</v>
      </c>
      <c r="E308" s="59" t="s">
        <v>443</v>
      </c>
      <c r="F308" s="41">
        <v>167.98</v>
      </c>
    </row>
    <row r="309" spans="1:6" ht="14.5">
      <c r="A309" s="52">
        <v>306</v>
      </c>
      <c r="B309" s="37"/>
      <c r="C309" s="38"/>
      <c r="D309" s="1"/>
      <c r="E309" s="40"/>
      <c r="F309" s="44"/>
    </row>
    <row r="310" spans="1:6" ht="14.5">
      <c r="A310" s="52">
        <v>307</v>
      </c>
      <c r="B310" s="37"/>
      <c r="C310" s="38"/>
      <c r="D310" s="1"/>
      <c r="E310" s="40"/>
      <c r="F310" s="44"/>
    </row>
    <row r="311" spans="1:6" ht="14.5">
      <c r="A311" s="52">
        <v>308</v>
      </c>
      <c r="B311" s="37"/>
      <c r="C311" s="38"/>
      <c r="D311" s="1"/>
      <c r="E311" s="40"/>
      <c r="F311" s="44"/>
    </row>
    <row r="312" spans="1:6" ht="14.5">
      <c r="A312" s="52">
        <v>309</v>
      </c>
      <c r="B312" s="37"/>
      <c r="C312" s="38"/>
      <c r="D312" s="1"/>
      <c r="E312" s="40"/>
      <c r="F312" s="44"/>
    </row>
    <row r="313" spans="1:6" ht="14.5">
      <c r="A313" s="52">
        <v>310</v>
      </c>
      <c r="B313" s="37"/>
      <c r="C313" s="38"/>
      <c r="D313" s="1"/>
      <c r="E313" s="40"/>
      <c r="F313" s="44"/>
    </row>
    <row r="314" spans="1:6" ht="14.5">
      <c r="A314" s="52">
        <v>311</v>
      </c>
      <c r="B314" s="37"/>
      <c r="C314" s="38"/>
      <c r="D314" s="1"/>
      <c r="E314" s="40"/>
      <c r="F314" s="44"/>
    </row>
    <row r="315" spans="1:6" ht="14.5">
      <c r="A315" s="52">
        <v>312</v>
      </c>
      <c r="B315" s="37"/>
      <c r="C315" s="38"/>
      <c r="D315" s="1"/>
      <c r="E315" s="40"/>
      <c r="F315" s="44"/>
    </row>
    <row r="316" spans="1:6" ht="14.5">
      <c r="A316" s="52">
        <v>313</v>
      </c>
      <c r="B316" s="37"/>
      <c r="C316" s="38"/>
      <c r="D316" s="1"/>
      <c r="E316" s="40"/>
      <c r="F316" s="44"/>
    </row>
    <row r="317" spans="1:6" ht="14.5">
      <c r="A317" s="52">
        <v>314</v>
      </c>
      <c r="B317" s="37"/>
      <c r="C317" s="38"/>
      <c r="D317" s="1"/>
      <c r="E317" s="40"/>
      <c r="F317" s="44"/>
    </row>
    <row r="318" spans="1:6" ht="14.5">
      <c r="A318" s="52">
        <v>315</v>
      </c>
      <c r="B318" s="37"/>
      <c r="C318" s="38"/>
      <c r="D318" s="1"/>
      <c r="E318" s="40"/>
      <c r="F318" s="44"/>
    </row>
    <row r="319" spans="1:6" ht="14.5">
      <c r="A319" s="52">
        <v>316</v>
      </c>
      <c r="B319" s="37"/>
      <c r="C319" s="38"/>
      <c r="D319" s="1"/>
      <c r="E319" s="40"/>
      <c r="F319" s="44"/>
    </row>
    <row r="320" spans="1:6" ht="14.5">
      <c r="A320" s="52">
        <v>317</v>
      </c>
      <c r="B320" s="37"/>
      <c r="C320" s="38"/>
      <c r="D320" s="1"/>
      <c r="E320" s="40"/>
      <c r="F320" s="44"/>
    </row>
    <row r="321" spans="1:6" ht="14.5">
      <c r="A321" s="52">
        <v>318</v>
      </c>
      <c r="B321" s="37"/>
      <c r="C321" s="38"/>
      <c r="D321" s="1"/>
      <c r="E321" s="40"/>
      <c r="F321" s="44"/>
    </row>
    <row r="322" spans="1:6" ht="14.5">
      <c r="A322" s="52">
        <v>319</v>
      </c>
      <c r="B322" s="37"/>
      <c r="C322" s="38"/>
      <c r="D322" s="1"/>
      <c r="E322" s="40"/>
      <c r="F322" s="44"/>
    </row>
    <row r="323" spans="1:6" ht="14.5">
      <c r="A323" s="52">
        <v>320</v>
      </c>
      <c r="B323" s="37"/>
      <c r="C323" s="38"/>
      <c r="D323" s="1"/>
      <c r="E323" s="40"/>
      <c r="F323" s="44"/>
    </row>
    <row r="324" spans="1:6" ht="14.5">
      <c r="A324" s="52">
        <v>321</v>
      </c>
      <c r="B324" s="37"/>
      <c r="C324" s="38"/>
      <c r="D324" s="1"/>
      <c r="E324" s="40"/>
      <c r="F324" s="44"/>
    </row>
    <row r="325" spans="1:6" ht="14.5">
      <c r="A325" s="52">
        <v>322</v>
      </c>
      <c r="B325" s="37"/>
      <c r="C325" s="38"/>
      <c r="D325" s="1"/>
      <c r="E325" s="40"/>
      <c r="F325" s="44"/>
    </row>
    <row r="326" spans="1:6" ht="14.5">
      <c r="A326" s="52">
        <v>323</v>
      </c>
      <c r="B326" s="37"/>
      <c r="C326" s="38"/>
      <c r="D326" s="1"/>
      <c r="E326" s="40"/>
      <c r="F326" s="44"/>
    </row>
    <row r="327" spans="1:6" ht="14.5">
      <c r="A327" s="52">
        <v>324</v>
      </c>
      <c r="B327" s="37"/>
      <c r="C327" s="38"/>
      <c r="D327" s="1"/>
      <c r="E327" s="40"/>
      <c r="F327" s="44"/>
    </row>
    <row r="328" spans="1:6" ht="14.5">
      <c r="A328" s="52">
        <v>325</v>
      </c>
      <c r="B328" s="37"/>
      <c r="C328" s="38"/>
      <c r="D328" s="1"/>
      <c r="E328" s="40"/>
      <c r="F328" s="44"/>
    </row>
    <row r="329" spans="1:6" ht="14.5">
      <c r="A329" s="52">
        <v>326</v>
      </c>
      <c r="B329" s="37"/>
      <c r="C329" s="38"/>
      <c r="D329" s="1"/>
      <c r="E329" s="40"/>
      <c r="F329" s="44"/>
    </row>
    <row r="330" spans="1:6" ht="14.5">
      <c r="A330" s="52">
        <v>327</v>
      </c>
      <c r="B330" s="37"/>
      <c r="C330" s="38"/>
      <c r="D330" s="1"/>
      <c r="E330" s="40"/>
      <c r="F330" s="44"/>
    </row>
    <row r="331" spans="1:6" ht="14.5">
      <c r="A331" s="52">
        <v>328</v>
      </c>
      <c r="B331" s="37"/>
      <c r="C331" s="38"/>
      <c r="D331" s="1"/>
      <c r="E331" s="40"/>
      <c r="F331" s="44"/>
    </row>
    <row r="332" spans="1:6" ht="14.5">
      <c r="A332" s="52">
        <v>329</v>
      </c>
      <c r="B332" s="37"/>
      <c r="C332" s="38"/>
      <c r="D332" s="1"/>
      <c r="E332" s="40"/>
      <c r="F332" s="44"/>
    </row>
    <row r="333" spans="1:6" ht="14.5">
      <c r="A333" s="52">
        <v>330</v>
      </c>
      <c r="B333" s="37"/>
      <c r="C333" s="38"/>
      <c r="D333" s="1"/>
      <c r="E333" s="40"/>
      <c r="F333" s="44"/>
    </row>
    <row r="334" spans="1:6" ht="14.5">
      <c r="A334" s="52">
        <v>331</v>
      </c>
      <c r="B334" s="37"/>
      <c r="C334" s="38"/>
      <c r="D334" s="1"/>
      <c r="E334" s="40"/>
      <c r="F334" s="44"/>
    </row>
    <row r="335" spans="1:6" ht="14.5">
      <c r="A335" s="52">
        <v>332</v>
      </c>
      <c r="B335" s="37"/>
      <c r="C335" s="38"/>
      <c r="D335" s="1"/>
      <c r="E335" s="40"/>
      <c r="F335" s="44"/>
    </row>
    <row r="336" spans="1:6" ht="14.5">
      <c r="A336" s="52">
        <v>333</v>
      </c>
      <c r="B336" s="37"/>
      <c r="C336" s="38"/>
      <c r="D336" s="1"/>
      <c r="E336" s="40"/>
      <c r="F336" s="44"/>
    </row>
    <row r="337" spans="1:6" ht="14.5">
      <c r="A337" s="52">
        <v>334</v>
      </c>
      <c r="B337" s="37"/>
      <c r="C337" s="38"/>
      <c r="D337" s="1"/>
      <c r="E337" s="40"/>
      <c r="F337" s="44"/>
    </row>
    <row r="338" spans="1:6" ht="14.5">
      <c r="A338" s="52">
        <v>335</v>
      </c>
      <c r="B338" s="37"/>
      <c r="C338" s="38"/>
      <c r="D338" s="1"/>
      <c r="E338" s="40"/>
      <c r="F338" s="44"/>
    </row>
    <row r="339" spans="1:6" ht="14.5">
      <c r="A339" s="52">
        <v>336</v>
      </c>
      <c r="B339" s="37"/>
      <c r="C339" s="38"/>
      <c r="D339" s="1"/>
      <c r="E339" s="40"/>
      <c r="F339" s="44"/>
    </row>
    <row r="340" spans="1:6" ht="14.5">
      <c r="A340" s="52">
        <v>337</v>
      </c>
      <c r="B340" s="37"/>
      <c r="C340" s="38"/>
      <c r="D340" s="1"/>
      <c r="E340" s="40"/>
      <c r="F340" s="44"/>
    </row>
    <row r="341" spans="1:6" ht="14.5">
      <c r="A341" s="52">
        <v>338</v>
      </c>
      <c r="B341" s="37"/>
      <c r="C341" s="38"/>
      <c r="D341" s="1"/>
      <c r="E341" s="40"/>
      <c r="F341" s="44"/>
    </row>
    <row r="342" spans="1:6" ht="14.5">
      <c r="A342" s="52">
        <v>339</v>
      </c>
      <c r="B342" s="37"/>
      <c r="C342" s="38"/>
      <c r="D342" s="1"/>
      <c r="E342" s="40"/>
      <c r="F342" s="44"/>
    </row>
    <row r="343" spans="1:6" ht="14.5">
      <c r="A343" s="52">
        <v>340</v>
      </c>
      <c r="B343" s="37"/>
      <c r="C343" s="38"/>
      <c r="D343" s="1"/>
      <c r="E343" s="40"/>
      <c r="F343" s="44"/>
    </row>
    <row r="344" spans="1:6" ht="14.5">
      <c r="A344" s="52">
        <v>341</v>
      </c>
      <c r="B344" s="37"/>
      <c r="C344" s="38"/>
      <c r="D344" s="1"/>
      <c r="E344" s="40"/>
      <c r="F344" s="44"/>
    </row>
    <row r="345" spans="1:6" ht="14.5">
      <c r="A345" s="52">
        <v>342</v>
      </c>
      <c r="B345" s="37"/>
      <c r="C345" s="38"/>
      <c r="D345" s="1"/>
      <c r="E345" s="40"/>
      <c r="F345" s="44"/>
    </row>
    <row r="346" spans="1:6" ht="14.5">
      <c r="A346" s="52">
        <v>343</v>
      </c>
      <c r="B346" s="37"/>
      <c r="C346" s="38"/>
      <c r="D346" s="1"/>
      <c r="E346" s="40"/>
      <c r="F346" s="44"/>
    </row>
    <row r="347" spans="1:6" ht="14.5">
      <c r="A347" s="52">
        <v>344</v>
      </c>
      <c r="B347" s="37"/>
      <c r="C347" s="38"/>
      <c r="D347" s="1"/>
      <c r="E347" s="40"/>
      <c r="F347" s="44"/>
    </row>
    <row r="348" spans="1:6" ht="14.5">
      <c r="A348" s="52">
        <v>345</v>
      </c>
      <c r="B348" s="37"/>
      <c r="C348" s="38"/>
      <c r="D348" s="1"/>
      <c r="E348" s="40"/>
      <c r="F348" s="44"/>
    </row>
    <row r="349" spans="1:6" ht="14.5">
      <c r="A349" s="52">
        <v>346</v>
      </c>
      <c r="B349" s="37"/>
      <c r="C349" s="38"/>
      <c r="D349" s="1"/>
      <c r="E349" s="40"/>
      <c r="F349" s="44"/>
    </row>
    <row r="350" spans="1:6" ht="14.5">
      <c r="A350" s="52">
        <v>347</v>
      </c>
      <c r="B350" s="37"/>
      <c r="C350" s="38"/>
      <c r="D350" s="1"/>
      <c r="E350" s="40"/>
      <c r="F350" s="44"/>
    </row>
    <row r="351" spans="1:6" ht="14.5">
      <c r="A351" s="52">
        <v>348</v>
      </c>
      <c r="B351" s="37"/>
      <c r="C351" s="38"/>
      <c r="D351" s="1"/>
      <c r="E351" s="40"/>
      <c r="F351" s="44"/>
    </row>
    <row r="352" spans="1:6" ht="14.5">
      <c r="A352" s="52">
        <v>349</v>
      </c>
      <c r="B352" s="37"/>
      <c r="C352" s="38"/>
      <c r="D352" s="1"/>
      <c r="E352" s="40"/>
      <c r="F352" s="44"/>
    </row>
    <row r="353" spans="1:6" ht="14.5">
      <c r="A353" s="52">
        <v>350</v>
      </c>
      <c r="B353" s="37"/>
      <c r="C353" s="38"/>
      <c r="D353" s="1"/>
      <c r="E353" s="40"/>
      <c r="F353" s="44"/>
    </row>
    <row r="354" spans="1:6" ht="14.5">
      <c r="A354" s="52">
        <v>351</v>
      </c>
      <c r="B354" s="37"/>
      <c r="C354" s="38"/>
      <c r="D354" s="1"/>
      <c r="E354" s="40"/>
      <c r="F354" s="44"/>
    </row>
    <row r="355" spans="1:6" ht="14.5">
      <c r="A355" s="52">
        <v>352</v>
      </c>
      <c r="B355" s="37"/>
      <c r="C355" s="38"/>
      <c r="D355" s="1"/>
      <c r="E355" s="40"/>
      <c r="F355" s="44"/>
    </row>
    <row r="356" spans="1:6" ht="14.5">
      <c r="A356" s="52">
        <v>353</v>
      </c>
      <c r="B356" s="37"/>
      <c r="C356" s="38"/>
      <c r="D356" s="1"/>
      <c r="E356" s="40"/>
      <c r="F356" s="44"/>
    </row>
    <row r="357" spans="1:6" ht="14.5">
      <c r="A357" s="52">
        <v>354</v>
      </c>
      <c r="B357" s="37"/>
      <c r="C357" s="38"/>
      <c r="D357" s="1"/>
      <c r="E357" s="40"/>
      <c r="F357" s="44"/>
    </row>
    <row r="358" spans="1:6" ht="14.5">
      <c r="A358" s="52">
        <v>355</v>
      </c>
      <c r="B358" s="37"/>
      <c r="C358" s="38"/>
      <c r="D358" s="1"/>
      <c r="E358" s="40"/>
      <c r="F358" s="44"/>
    </row>
    <row r="359" spans="1:6" ht="14.5">
      <c r="A359" s="52">
        <v>356</v>
      </c>
      <c r="B359" s="37"/>
      <c r="C359" s="38"/>
      <c r="D359" s="1"/>
      <c r="E359" s="40"/>
      <c r="F359" s="44"/>
    </row>
    <row r="360" spans="1:6" ht="14.5">
      <c r="A360" s="52">
        <v>357</v>
      </c>
      <c r="B360" s="37"/>
      <c r="C360" s="38"/>
      <c r="D360" s="1"/>
      <c r="E360" s="40"/>
      <c r="F360" s="44"/>
    </row>
    <row r="361" spans="1:6" ht="14.5">
      <c r="A361" s="52">
        <v>358</v>
      </c>
      <c r="B361" s="37"/>
      <c r="C361" s="38"/>
      <c r="D361" s="1"/>
      <c r="E361" s="40"/>
      <c r="F361" s="44"/>
    </row>
    <row r="362" spans="1:6" ht="14.5">
      <c r="A362" s="52">
        <v>359</v>
      </c>
      <c r="B362" s="37"/>
      <c r="C362" s="38"/>
      <c r="D362" s="1"/>
      <c r="E362" s="40"/>
      <c r="F362" s="44"/>
    </row>
    <row r="363" spans="1:6" ht="14.5">
      <c r="A363" s="52">
        <v>360</v>
      </c>
      <c r="B363" s="37"/>
      <c r="C363" s="38"/>
      <c r="D363" s="1"/>
      <c r="E363" s="40"/>
      <c r="F363" s="44"/>
    </row>
    <row r="364" spans="1:6" ht="14.5">
      <c r="A364" s="52">
        <v>361</v>
      </c>
      <c r="B364" s="37"/>
      <c r="C364" s="38"/>
      <c r="D364" s="1"/>
      <c r="E364" s="40"/>
      <c r="F364" s="44"/>
    </row>
    <row r="365" spans="1:6" ht="14.5">
      <c r="A365" s="52">
        <v>362</v>
      </c>
      <c r="B365" s="37"/>
      <c r="C365" s="38"/>
      <c r="D365" s="1"/>
      <c r="E365" s="40"/>
      <c r="F365" s="44"/>
    </row>
    <row r="366" spans="1:6" ht="14.5">
      <c r="A366" s="52">
        <v>363</v>
      </c>
      <c r="B366" s="37"/>
      <c r="C366" s="38"/>
      <c r="D366" s="1"/>
      <c r="E366" s="40"/>
      <c r="F366" s="44"/>
    </row>
    <row r="367" spans="1:6" ht="14.5">
      <c r="A367" s="52">
        <v>364</v>
      </c>
      <c r="B367" s="37"/>
      <c r="C367" s="38"/>
      <c r="D367" s="1"/>
      <c r="E367" s="40"/>
      <c r="F367" s="44"/>
    </row>
    <row r="368" spans="1:6" ht="14.5">
      <c r="A368" s="52">
        <v>365</v>
      </c>
      <c r="B368" s="37"/>
      <c r="C368" s="38"/>
      <c r="D368" s="1"/>
      <c r="E368" s="40"/>
      <c r="F368" s="44"/>
    </row>
    <row r="369" spans="1:6" ht="14.5">
      <c r="A369" s="52">
        <v>366</v>
      </c>
      <c r="B369" s="37"/>
      <c r="C369" s="38"/>
      <c r="D369" s="1"/>
      <c r="E369" s="40"/>
      <c r="F369" s="44"/>
    </row>
    <row r="370" spans="1:6" ht="14.5">
      <c r="A370" s="52">
        <v>367</v>
      </c>
      <c r="B370" s="37"/>
      <c r="C370" s="38"/>
      <c r="D370" s="1"/>
      <c r="E370" s="40"/>
      <c r="F370" s="44"/>
    </row>
    <row r="371" spans="1:6" ht="14.5">
      <c r="A371" s="52">
        <v>368</v>
      </c>
      <c r="B371" s="37"/>
      <c r="C371" s="38"/>
      <c r="D371" s="1"/>
      <c r="E371" s="40"/>
      <c r="F371" s="44"/>
    </row>
    <row r="372" spans="1:6" ht="14.5">
      <c r="A372" s="52">
        <v>369</v>
      </c>
      <c r="B372" s="37"/>
      <c r="C372" s="38"/>
      <c r="D372" s="1"/>
      <c r="E372" s="40"/>
      <c r="F372" s="44"/>
    </row>
    <row r="373" spans="1:6" ht="14.5">
      <c r="A373" s="52">
        <v>370</v>
      </c>
      <c r="B373" s="37"/>
      <c r="C373" s="38"/>
      <c r="D373" s="1"/>
      <c r="E373" s="40"/>
      <c r="F373" s="44"/>
    </row>
    <row r="374" spans="1:6" ht="14.5">
      <c r="A374" s="52">
        <v>371</v>
      </c>
      <c r="B374" s="37"/>
      <c r="C374" s="38"/>
      <c r="D374" s="1"/>
      <c r="E374" s="40"/>
      <c r="F374" s="44"/>
    </row>
    <row r="375" spans="1:6" ht="14.5">
      <c r="A375" s="52">
        <v>372</v>
      </c>
      <c r="B375" s="37"/>
      <c r="C375" s="38"/>
      <c r="D375" s="1"/>
      <c r="E375" s="40"/>
      <c r="F375" s="44"/>
    </row>
    <row r="376" spans="1:6" ht="14.5">
      <c r="A376" s="52">
        <v>373</v>
      </c>
      <c r="B376" s="37"/>
      <c r="C376" s="38"/>
      <c r="D376" s="1"/>
      <c r="E376" s="40"/>
      <c r="F376" s="44"/>
    </row>
    <row r="377" spans="1:6" ht="14.5">
      <c r="A377" s="52">
        <v>374</v>
      </c>
      <c r="B377" s="37"/>
      <c r="C377" s="38"/>
      <c r="D377" s="1"/>
      <c r="E377" s="40"/>
      <c r="F377" s="44"/>
    </row>
    <row r="378" spans="1:6" ht="14.5">
      <c r="A378" s="52">
        <v>375</v>
      </c>
      <c r="B378" s="37"/>
      <c r="C378" s="38"/>
      <c r="D378" s="1"/>
      <c r="E378" s="40"/>
      <c r="F378" s="44"/>
    </row>
    <row r="379" spans="1:6" ht="14.5">
      <c r="A379" s="52">
        <v>376</v>
      </c>
      <c r="B379" s="37"/>
      <c r="C379" s="38"/>
      <c r="D379" s="1"/>
      <c r="E379" s="40"/>
      <c r="F379" s="44"/>
    </row>
    <row r="380" spans="1:6" ht="14.5">
      <c r="A380" s="52">
        <v>377</v>
      </c>
      <c r="B380" s="37"/>
      <c r="C380" s="38"/>
      <c r="D380" s="1"/>
      <c r="E380" s="40"/>
      <c r="F380" s="44"/>
    </row>
    <row r="381" spans="1:6" ht="14.5">
      <c r="A381" s="52">
        <v>378</v>
      </c>
      <c r="B381" s="37"/>
      <c r="C381" s="38"/>
      <c r="D381" s="1"/>
      <c r="E381" s="40"/>
      <c r="F381" s="44"/>
    </row>
    <row r="382" spans="1:6" ht="14.5">
      <c r="A382" s="52">
        <v>379</v>
      </c>
      <c r="B382" s="37"/>
      <c r="C382" s="38"/>
      <c r="D382" s="1"/>
      <c r="E382" s="40"/>
      <c r="F382" s="44"/>
    </row>
    <row r="383" spans="1:6" ht="14.5">
      <c r="A383" s="52">
        <v>380</v>
      </c>
      <c r="B383" s="37"/>
      <c r="C383" s="38"/>
      <c r="D383" s="1"/>
      <c r="E383" s="40"/>
      <c r="F383" s="44"/>
    </row>
    <row r="384" spans="1:6" ht="14.5">
      <c r="A384" s="52">
        <v>381</v>
      </c>
      <c r="B384" s="37"/>
      <c r="C384" s="38"/>
      <c r="D384" s="1"/>
      <c r="E384" s="40"/>
      <c r="F384" s="44"/>
    </row>
    <row r="385" spans="1:6" ht="14.5">
      <c r="A385" s="52">
        <v>382</v>
      </c>
      <c r="B385" s="37"/>
      <c r="C385" s="38"/>
      <c r="D385" s="1"/>
      <c r="E385" s="40"/>
      <c r="F385" s="44"/>
    </row>
    <row r="386" spans="1:6" ht="14.5">
      <c r="A386" s="52">
        <v>383</v>
      </c>
      <c r="B386" s="37"/>
      <c r="C386" s="38"/>
      <c r="D386" s="1"/>
      <c r="E386" s="40"/>
      <c r="F386" s="44"/>
    </row>
    <row r="387" spans="1:6" ht="14.5">
      <c r="A387" s="52">
        <v>384</v>
      </c>
      <c r="B387" s="37"/>
      <c r="C387" s="38"/>
      <c r="D387" s="1"/>
      <c r="E387" s="40"/>
      <c r="F387" s="44"/>
    </row>
    <row r="388" spans="1:6" ht="14.5">
      <c r="A388" s="52">
        <v>385</v>
      </c>
      <c r="B388" s="37"/>
      <c r="C388" s="38"/>
      <c r="D388" s="1"/>
      <c r="E388" s="40"/>
      <c r="F388" s="44"/>
    </row>
    <row r="389" spans="1:6" ht="14.5">
      <c r="A389" s="52">
        <v>386</v>
      </c>
      <c r="B389" s="37"/>
      <c r="C389" s="38"/>
      <c r="D389" s="1"/>
      <c r="E389" s="40"/>
      <c r="F389" s="44"/>
    </row>
    <row r="390" spans="1:6" ht="14.5">
      <c r="A390" s="52">
        <v>387</v>
      </c>
      <c r="B390" s="37"/>
      <c r="C390" s="38"/>
      <c r="D390" s="1"/>
      <c r="E390" s="40"/>
      <c r="F390" s="44"/>
    </row>
    <row r="391" spans="1:6" ht="14.5">
      <c r="A391" s="52">
        <v>388</v>
      </c>
      <c r="B391" s="37"/>
      <c r="C391" s="38"/>
      <c r="D391" s="1"/>
      <c r="E391" s="40"/>
      <c r="F391" s="44"/>
    </row>
    <row r="392" spans="1:6" ht="14.5">
      <c r="A392" s="52">
        <v>389</v>
      </c>
      <c r="B392" s="37"/>
      <c r="C392" s="38"/>
      <c r="D392" s="1"/>
      <c r="E392" s="40"/>
      <c r="F392" s="44"/>
    </row>
    <row r="393" spans="1:6" ht="14.5">
      <c r="A393" s="52">
        <v>390</v>
      </c>
      <c r="B393" s="37"/>
      <c r="C393" s="38"/>
      <c r="D393" s="1"/>
      <c r="E393" s="40"/>
      <c r="F393" s="44"/>
    </row>
    <row r="394" spans="1:6" ht="14.5">
      <c r="A394" s="52">
        <v>391</v>
      </c>
      <c r="B394" s="37"/>
      <c r="C394" s="38"/>
      <c r="D394" s="1"/>
      <c r="E394" s="40"/>
      <c r="F394" s="44"/>
    </row>
    <row r="395" spans="1:6" ht="14.5">
      <c r="A395" s="52">
        <v>392</v>
      </c>
      <c r="B395" s="37"/>
      <c r="C395" s="38"/>
      <c r="D395" s="1"/>
      <c r="E395" s="40"/>
      <c r="F395" s="44"/>
    </row>
    <row r="396" spans="1:6" ht="14.5">
      <c r="A396" s="52">
        <v>393</v>
      </c>
      <c r="B396" s="37"/>
      <c r="C396" s="38"/>
      <c r="D396" s="1"/>
      <c r="E396" s="40"/>
      <c r="F396" s="44"/>
    </row>
    <row r="397" spans="1:6" ht="14.5">
      <c r="A397" s="52">
        <v>394</v>
      </c>
      <c r="B397" s="37"/>
      <c r="C397" s="38"/>
      <c r="D397" s="1"/>
      <c r="E397" s="40"/>
      <c r="F397" s="44"/>
    </row>
    <row r="398" spans="1:6" ht="14.5">
      <c r="A398" s="52">
        <v>395</v>
      </c>
      <c r="B398" s="37"/>
      <c r="C398" s="38"/>
      <c r="D398" s="1"/>
      <c r="E398" s="40"/>
      <c r="F398" s="44"/>
    </row>
    <row r="399" spans="1:6" ht="14.5">
      <c r="A399" s="52">
        <v>396</v>
      </c>
      <c r="B399" s="37"/>
      <c r="C399" s="38"/>
      <c r="D399" s="1"/>
      <c r="E399" s="40"/>
      <c r="F399" s="44"/>
    </row>
    <row r="400" spans="1:6" ht="14.5">
      <c r="A400" s="52">
        <v>397</v>
      </c>
      <c r="B400" s="37"/>
      <c r="C400" s="38"/>
      <c r="D400" s="1"/>
      <c r="E400" s="40"/>
      <c r="F400" s="44"/>
    </row>
    <row r="401" spans="1:6" ht="14.5">
      <c r="A401" s="52">
        <v>398</v>
      </c>
      <c r="B401" s="37"/>
      <c r="C401" s="38"/>
      <c r="D401" s="1"/>
      <c r="E401" s="40"/>
      <c r="F401" s="44"/>
    </row>
    <row r="402" spans="1:6" ht="14.5">
      <c r="A402" s="52">
        <v>399</v>
      </c>
      <c r="B402" s="37"/>
      <c r="C402" s="38"/>
      <c r="D402" s="1"/>
      <c r="E402" s="40"/>
      <c r="F402" s="44"/>
    </row>
    <row r="403" spans="1:6" ht="14.5">
      <c r="A403" s="52">
        <v>400</v>
      </c>
      <c r="B403" s="37"/>
      <c r="C403" s="38"/>
      <c r="D403" s="1"/>
      <c r="E403" s="40"/>
      <c r="F403" s="44"/>
    </row>
    <row r="404" spans="1:6" ht="14.5">
      <c r="A404" s="52">
        <v>401</v>
      </c>
      <c r="B404" s="37"/>
      <c r="C404" s="38"/>
      <c r="D404" s="1"/>
      <c r="E404" s="40"/>
      <c r="F404" s="44"/>
    </row>
    <row r="405" spans="1:6" ht="14.5">
      <c r="A405" s="52">
        <v>402</v>
      </c>
      <c r="B405" s="37"/>
      <c r="C405" s="38"/>
      <c r="D405" s="1"/>
      <c r="E405" s="40"/>
      <c r="F405" s="44"/>
    </row>
    <row r="406" spans="1:6" ht="14.5">
      <c r="A406" s="52">
        <v>403</v>
      </c>
      <c r="B406" s="37"/>
      <c r="C406" s="38"/>
      <c r="D406" s="1"/>
      <c r="E406" s="40"/>
      <c r="F406" s="44"/>
    </row>
    <row r="407" spans="1:6" ht="14.5">
      <c r="A407" s="52">
        <v>404</v>
      </c>
      <c r="B407" s="37"/>
      <c r="C407" s="38"/>
      <c r="D407" s="1"/>
      <c r="E407" s="40"/>
      <c r="F407" s="44"/>
    </row>
    <row r="408" spans="1:6" ht="14.5">
      <c r="A408" s="52">
        <v>405</v>
      </c>
      <c r="B408" s="37"/>
      <c r="C408" s="38"/>
      <c r="D408" s="1"/>
      <c r="E408" s="40"/>
      <c r="F408" s="44"/>
    </row>
    <row r="409" spans="1:6" ht="14.5">
      <c r="A409" s="52">
        <v>406</v>
      </c>
      <c r="B409" s="37"/>
      <c r="C409" s="38"/>
      <c r="D409" s="1"/>
      <c r="E409" s="40"/>
      <c r="F409" s="44"/>
    </row>
    <row r="410" spans="1:6" ht="14.5">
      <c r="A410" s="52">
        <v>407</v>
      </c>
      <c r="B410" s="37"/>
      <c r="C410" s="38"/>
      <c r="D410" s="1"/>
      <c r="E410" s="40"/>
      <c r="F410" s="44"/>
    </row>
    <row r="411" spans="1:6" ht="14.5">
      <c r="A411" s="52">
        <v>408</v>
      </c>
      <c r="B411" s="37"/>
      <c r="C411" s="38"/>
      <c r="D411" s="1"/>
      <c r="E411" s="40"/>
      <c r="F411" s="44"/>
    </row>
    <row r="412" spans="1:6" ht="14.5">
      <c r="A412" s="52">
        <v>409</v>
      </c>
      <c r="B412" s="37"/>
      <c r="C412" s="38"/>
      <c r="D412" s="1"/>
      <c r="E412" s="40"/>
      <c r="F412" s="44"/>
    </row>
    <row r="413" spans="1:6" ht="14.5">
      <c r="A413" s="52">
        <v>410</v>
      </c>
      <c r="B413" s="37"/>
      <c r="C413" s="38"/>
      <c r="D413" s="1"/>
      <c r="E413" s="40"/>
      <c r="F413" s="44"/>
    </row>
    <row r="414" spans="1:6" ht="14.5">
      <c r="A414" s="52">
        <v>411</v>
      </c>
      <c r="B414" s="37"/>
      <c r="C414" s="38"/>
      <c r="D414" s="1"/>
      <c r="E414" s="40"/>
      <c r="F414" s="44"/>
    </row>
    <row r="415" spans="1:6" ht="14.5">
      <c r="A415" s="52">
        <v>412</v>
      </c>
      <c r="B415" s="37"/>
      <c r="C415" s="38"/>
      <c r="D415" s="1"/>
      <c r="E415" s="40"/>
      <c r="F415" s="44"/>
    </row>
    <row r="416" spans="1:6" ht="14.5">
      <c r="A416" s="52">
        <v>413</v>
      </c>
      <c r="B416" s="37"/>
      <c r="C416" s="38"/>
      <c r="D416" s="1"/>
      <c r="E416" s="40"/>
      <c r="F416" s="44"/>
    </row>
    <row r="417" spans="1:6" ht="14.5">
      <c r="A417" s="52">
        <v>414</v>
      </c>
      <c r="B417" s="37"/>
      <c r="C417" s="38"/>
      <c r="D417" s="1"/>
      <c r="E417" s="40"/>
      <c r="F417" s="44"/>
    </row>
    <row r="418" spans="1:6" ht="14.5">
      <c r="A418" s="52">
        <v>415</v>
      </c>
      <c r="B418" s="37"/>
      <c r="C418" s="38"/>
      <c r="D418" s="1"/>
      <c r="E418" s="40"/>
      <c r="F418" s="44"/>
    </row>
    <row r="419" spans="1:6" ht="14.5">
      <c r="A419" s="52">
        <v>416</v>
      </c>
      <c r="B419" s="37"/>
      <c r="C419" s="38"/>
      <c r="D419" s="1"/>
      <c r="E419" s="40"/>
      <c r="F419" s="44"/>
    </row>
    <row r="420" spans="1:6" ht="14.5">
      <c r="A420" s="52">
        <v>417</v>
      </c>
      <c r="B420" s="37"/>
      <c r="C420" s="38"/>
      <c r="D420" s="1"/>
      <c r="E420" s="40"/>
      <c r="F420" s="44"/>
    </row>
    <row r="421" spans="1:6" ht="14.5">
      <c r="A421" s="52">
        <v>418</v>
      </c>
      <c r="B421" s="37"/>
      <c r="C421" s="38"/>
      <c r="D421" s="1"/>
      <c r="E421" s="40"/>
      <c r="F421" s="44"/>
    </row>
    <row r="422" spans="1:6" ht="14.5">
      <c r="A422" s="52">
        <v>419</v>
      </c>
      <c r="B422" s="37"/>
      <c r="C422" s="38"/>
      <c r="D422" s="1"/>
      <c r="E422" s="40"/>
      <c r="F422" s="44"/>
    </row>
    <row r="423" spans="1:6" ht="14.5">
      <c r="A423" s="52">
        <v>420</v>
      </c>
      <c r="B423" s="37"/>
      <c r="C423" s="38"/>
      <c r="D423" s="1"/>
      <c r="E423" s="40"/>
      <c r="F423" s="44"/>
    </row>
    <row r="424" spans="1:6" ht="14.5">
      <c r="A424" s="52">
        <v>421</v>
      </c>
      <c r="B424" s="37"/>
      <c r="C424" s="38"/>
      <c r="D424" s="1"/>
      <c r="E424" s="40"/>
      <c r="F424" s="44"/>
    </row>
    <row r="425" spans="1:6" ht="14.5">
      <c r="A425" s="52">
        <v>422</v>
      </c>
      <c r="B425" s="37"/>
      <c r="C425" s="38"/>
      <c r="D425" s="1"/>
      <c r="E425" s="40"/>
      <c r="F425" s="44"/>
    </row>
    <row r="426" spans="1:6" ht="14.5">
      <c r="A426" s="52">
        <v>423</v>
      </c>
      <c r="B426" s="37"/>
      <c r="C426" s="38"/>
      <c r="D426" s="1"/>
      <c r="E426" s="40"/>
      <c r="F426" s="44"/>
    </row>
    <row r="427" spans="1:6" ht="14.5">
      <c r="A427" s="52">
        <v>424</v>
      </c>
      <c r="B427" s="37"/>
      <c r="C427" s="38"/>
      <c r="D427" s="1"/>
      <c r="E427" s="40"/>
      <c r="F427" s="44"/>
    </row>
    <row r="428" spans="1:6" ht="14.5">
      <c r="A428" s="52">
        <v>425</v>
      </c>
      <c r="B428" s="37"/>
      <c r="C428" s="38"/>
      <c r="D428" s="1"/>
      <c r="E428" s="40"/>
      <c r="F428" s="44"/>
    </row>
    <row r="429" spans="1:6" ht="14.5">
      <c r="A429" s="52">
        <v>426</v>
      </c>
      <c r="B429" s="37"/>
      <c r="C429" s="38"/>
      <c r="D429" s="1"/>
      <c r="E429" s="40"/>
      <c r="F429" s="44"/>
    </row>
    <row r="430" spans="1:6" ht="14.5">
      <c r="A430" s="52">
        <v>427</v>
      </c>
      <c r="B430" s="37"/>
      <c r="C430" s="38"/>
      <c r="D430" s="1"/>
      <c r="E430" s="40"/>
      <c r="F430" s="44"/>
    </row>
    <row r="431" spans="1:6" ht="14.5">
      <c r="A431" s="52">
        <v>428</v>
      </c>
      <c r="B431" s="37"/>
      <c r="C431" s="38"/>
      <c r="D431" s="1"/>
      <c r="E431" s="40"/>
      <c r="F431" s="44"/>
    </row>
    <row r="432" spans="1:6" ht="14.5">
      <c r="A432" s="52">
        <v>429</v>
      </c>
      <c r="B432" s="37"/>
      <c r="C432" s="38"/>
      <c r="D432" s="1"/>
      <c r="E432" s="40"/>
      <c r="F432" s="44"/>
    </row>
    <row r="433" spans="1:6" ht="14.5">
      <c r="A433" s="52">
        <v>430</v>
      </c>
      <c r="B433" s="37"/>
      <c r="C433" s="38"/>
      <c r="D433" s="1"/>
      <c r="E433" s="40"/>
      <c r="F433" s="44"/>
    </row>
    <row r="434" spans="1:6" ht="14.5">
      <c r="A434" s="52">
        <v>431</v>
      </c>
      <c r="B434" s="37"/>
      <c r="C434" s="38"/>
      <c r="D434" s="1"/>
      <c r="E434" s="40"/>
      <c r="F434" s="44"/>
    </row>
    <row r="435" spans="1:6" ht="14.5">
      <c r="A435" s="52">
        <v>432</v>
      </c>
      <c r="B435" s="37"/>
      <c r="C435" s="38"/>
      <c r="D435" s="1"/>
      <c r="E435" s="40"/>
      <c r="F435" s="44"/>
    </row>
    <row r="436" spans="1:6" ht="14.5">
      <c r="A436" s="52">
        <v>433</v>
      </c>
      <c r="B436" s="37"/>
      <c r="C436" s="38"/>
      <c r="D436" s="1"/>
      <c r="E436" s="40"/>
      <c r="F436" s="44"/>
    </row>
    <row r="437" spans="1:6" ht="14.5">
      <c r="A437" s="52">
        <v>434</v>
      </c>
      <c r="B437" s="37"/>
      <c r="C437" s="38"/>
      <c r="D437" s="1"/>
      <c r="E437" s="40"/>
      <c r="F437" s="44"/>
    </row>
    <row r="438" spans="1:6" ht="14.5">
      <c r="A438" s="52">
        <v>435</v>
      </c>
      <c r="B438" s="37"/>
      <c r="C438" s="38"/>
      <c r="D438" s="1"/>
      <c r="E438" s="40"/>
      <c r="F438" s="44"/>
    </row>
    <row r="439" spans="1:6" ht="14.5">
      <c r="A439" s="52">
        <v>436</v>
      </c>
      <c r="B439" s="37"/>
      <c r="C439" s="38"/>
      <c r="D439" s="1"/>
      <c r="E439" s="40"/>
      <c r="F439" s="44"/>
    </row>
    <row r="440" spans="1:6" ht="14.5">
      <c r="A440" s="52">
        <v>437</v>
      </c>
      <c r="B440" s="37"/>
      <c r="C440" s="38"/>
      <c r="D440" s="1"/>
      <c r="E440" s="40"/>
      <c r="F440" s="44"/>
    </row>
    <row r="441" spans="1:6" ht="14.5">
      <c r="A441" s="52">
        <v>438</v>
      </c>
      <c r="B441" s="37"/>
      <c r="C441" s="38"/>
      <c r="D441" s="1"/>
      <c r="E441" s="40"/>
      <c r="F441" s="44"/>
    </row>
    <row r="442" spans="1:6" ht="14.5">
      <c r="A442" s="52">
        <v>439</v>
      </c>
      <c r="B442" s="37"/>
      <c r="C442" s="38"/>
      <c r="D442" s="1"/>
      <c r="E442" s="40"/>
      <c r="F442" s="44"/>
    </row>
    <row r="443" spans="1:6" ht="14.5">
      <c r="A443" s="52">
        <v>440</v>
      </c>
      <c r="B443" s="37"/>
      <c r="C443" s="38"/>
      <c r="D443" s="1"/>
      <c r="E443" s="40"/>
      <c r="F443" s="44"/>
    </row>
    <row r="444" spans="1:6" ht="14.5">
      <c r="A444" s="52">
        <v>441</v>
      </c>
      <c r="B444" s="37"/>
      <c r="C444" s="38"/>
      <c r="D444" s="1"/>
      <c r="E444" s="40"/>
      <c r="F444" s="44"/>
    </row>
    <row r="445" spans="1:6" ht="14.5">
      <c r="A445" s="52">
        <v>442</v>
      </c>
      <c r="B445" s="37"/>
      <c r="C445" s="38"/>
      <c r="D445" s="1"/>
      <c r="E445" s="40"/>
      <c r="F445" s="44"/>
    </row>
    <row r="446" spans="1:6" ht="14.5">
      <c r="A446" s="52">
        <v>443</v>
      </c>
      <c r="B446" s="37"/>
      <c r="C446" s="38"/>
      <c r="D446" s="1"/>
      <c r="E446" s="40"/>
      <c r="F446" s="44"/>
    </row>
    <row r="447" spans="1:6" ht="14.5">
      <c r="A447" s="52">
        <v>444</v>
      </c>
      <c r="B447" s="37"/>
      <c r="C447" s="38"/>
      <c r="D447" s="1"/>
      <c r="E447" s="40"/>
      <c r="F447" s="44"/>
    </row>
    <row r="448" spans="1:6" ht="14.5">
      <c r="A448" s="52">
        <v>445</v>
      </c>
      <c r="B448" s="37"/>
      <c r="C448" s="38"/>
      <c r="D448" s="1"/>
      <c r="E448" s="40"/>
      <c r="F448" s="44"/>
    </row>
    <row r="449" spans="1:6" ht="14.5">
      <c r="A449" s="52">
        <v>446</v>
      </c>
      <c r="B449" s="37"/>
      <c r="C449" s="38"/>
      <c r="D449" s="1"/>
      <c r="E449" s="40"/>
      <c r="F449" s="44"/>
    </row>
    <row r="450" spans="1:6" ht="14.5">
      <c r="A450" s="52">
        <v>447</v>
      </c>
      <c r="B450" s="37"/>
      <c r="C450" s="38"/>
      <c r="D450" s="1"/>
      <c r="E450" s="40"/>
      <c r="F450" s="44"/>
    </row>
    <row r="451" spans="1:6" ht="14.5">
      <c r="A451" s="52">
        <v>448</v>
      </c>
      <c r="B451" s="37"/>
      <c r="C451" s="38"/>
      <c r="D451" s="1"/>
      <c r="E451" s="40"/>
      <c r="F451" s="44"/>
    </row>
    <row r="452" spans="1:6" ht="14.5">
      <c r="A452" s="52">
        <v>449</v>
      </c>
      <c r="B452" s="37"/>
      <c r="C452" s="38"/>
      <c r="D452" s="1"/>
      <c r="E452" s="40"/>
      <c r="F452" s="44"/>
    </row>
    <row r="453" spans="1:6" ht="14.5">
      <c r="A453" s="52">
        <v>450</v>
      </c>
      <c r="B453" s="37"/>
      <c r="C453" s="38"/>
      <c r="D453" s="1"/>
      <c r="E453" s="40"/>
      <c r="F453" s="44"/>
    </row>
    <row r="454" spans="1:6" ht="14.5">
      <c r="A454" s="52">
        <v>451</v>
      </c>
      <c r="B454" s="37"/>
      <c r="C454" s="38"/>
      <c r="D454" s="1"/>
      <c r="E454" s="40"/>
      <c r="F454" s="44"/>
    </row>
    <row r="455" spans="1:6" ht="14.5">
      <c r="A455" s="52">
        <v>452</v>
      </c>
      <c r="B455" s="37"/>
      <c r="C455" s="38"/>
      <c r="D455" s="1"/>
      <c r="E455" s="40"/>
      <c r="F455" s="44"/>
    </row>
    <row r="456" spans="1:6" ht="14.5">
      <c r="A456" s="52">
        <v>453</v>
      </c>
      <c r="B456" s="37"/>
      <c r="C456" s="38"/>
      <c r="D456" s="1"/>
      <c r="E456" s="40"/>
      <c r="F456" s="44"/>
    </row>
    <row r="457" spans="1:6" ht="14.5">
      <c r="A457" s="52">
        <v>454</v>
      </c>
      <c r="B457" s="37"/>
      <c r="C457" s="38"/>
      <c r="D457" s="1"/>
      <c r="E457" s="40"/>
      <c r="F457" s="44"/>
    </row>
    <row r="458" spans="1:6" ht="14.5">
      <c r="A458" s="52">
        <v>455</v>
      </c>
      <c r="B458" s="37"/>
      <c r="C458" s="38"/>
      <c r="D458" s="1"/>
      <c r="E458" s="40"/>
      <c r="F458" s="44"/>
    </row>
    <row r="459" spans="1:6" ht="14.5">
      <c r="A459" s="52">
        <v>456</v>
      </c>
      <c r="B459" s="37"/>
      <c r="C459" s="38"/>
      <c r="D459" s="1"/>
      <c r="E459" s="40"/>
      <c r="F459" s="44"/>
    </row>
    <row r="460" spans="1:6" ht="14.5">
      <c r="A460" s="52">
        <v>457</v>
      </c>
      <c r="B460" s="37"/>
      <c r="C460" s="38"/>
      <c r="D460" s="1"/>
      <c r="E460" s="40"/>
      <c r="F460" s="44"/>
    </row>
    <row r="461" spans="1:6" ht="14.5">
      <c r="A461" s="52">
        <v>458</v>
      </c>
      <c r="B461" s="37"/>
      <c r="C461" s="38"/>
      <c r="D461" s="1"/>
      <c r="E461" s="40"/>
      <c r="F461" s="44"/>
    </row>
    <row r="462" spans="1:6" ht="14.5">
      <c r="A462" s="52">
        <v>459</v>
      </c>
      <c r="B462" s="37"/>
      <c r="C462" s="38"/>
      <c r="D462" s="1"/>
      <c r="E462" s="40"/>
      <c r="F462" s="44"/>
    </row>
    <row r="463" spans="1:6" ht="14.5">
      <c r="A463" s="52">
        <v>460</v>
      </c>
      <c r="B463" s="37"/>
      <c r="C463" s="38"/>
      <c r="D463" s="1"/>
      <c r="E463" s="40"/>
      <c r="F463" s="44"/>
    </row>
    <row r="464" spans="1:6" ht="14.5">
      <c r="A464" s="52">
        <v>461</v>
      </c>
      <c r="B464" s="37"/>
      <c r="C464" s="38"/>
      <c r="D464" s="1"/>
      <c r="E464" s="40"/>
      <c r="F464" s="44"/>
    </row>
    <row r="465" spans="1:6" ht="14.5">
      <c r="A465" s="52">
        <v>462</v>
      </c>
      <c r="B465" s="37"/>
      <c r="C465" s="38"/>
      <c r="D465" s="1"/>
      <c r="E465" s="40"/>
      <c r="F465" s="44"/>
    </row>
    <row r="466" spans="1:6" ht="14.5">
      <c r="A466" s="52">
        <v>463</v>
      </c>
      <c r="B466" s="37"/>
      <c r="C466" s="38"/>
      <c r="D466" s="1"/>
      <c r="E466" s="40"/>
      <c r="F466" s="44"/>
    </row>
    <row r="467" spans="1:6" ht="14.5">
      <c r="A467" s="52">
        <v>464</v>
      </c>
      <c r="B467" s="37"/>
      <c r="C467" s="38"/>
      <c r="D467" s="1"/>
      <c r="E467" s="40"/>
      <c r="F467" s="44"/>
    </row>
    <row r="468" spans="1:6" ht="14.5">
      <c r="A468" s="52">
        <v>465</v>
      </c>
      <c r="B468" s="37"/>
      <c r="C468" s="38"/>
      <c r="D468" s="1"/>
      <c r="E468" s="40"/>
      <c r="F468" s="44"/>
    </row>
    <row r="469" spans="1:6" ht="14.5">
      <c r="A469" s="52">
        <v>466</v>
      </c>
      <c r="B469" s="37"/>
      <c r="C469" s="38"/>
      <c r="D469" s="1"/>
      <c r="E469" s="40"/>
      <c r="F469" s="44"/>
    </row>
    <row r="470" spans="1:6" ht="14.5">
      <c r="A470" s="52">
        <v>467</v>
      </c>
      <c r="B470" s="37"/>
      <c r="C470" s="38"/>
      <c r="D470" s="1"/>
      <c r="E470" s="40"/>
      <c r="F470" s="44"/>
    </row>
    <row r="471" spans="1:6" ht="14.5">
      <c r="A471" s="52">
        <v>468</v>
      </c>
      <c r="B471" s="37"/>
      <c r="C471" s="38"/>
      <c r="D471" s="1"/>
      <c r="E471" s="40"/>
      <c r="F471" s="44"/>
    </row>
    <row r="472" spans="1:6" ht="14.5">
      <c r="A472" s="52">
        <v>469</v>
      </c>
      <c r="B472" s="37"/>
      <c r="C472" s="38"/>
      <c r="D472" s="1"/>
      <c r="E472" s="40"/>
      <c r="F472" s="44"/>
    </row>
    <row r="473" spans="1:6" ht="14.5">
      <c r="A473" s="52">
        <v>470</v>
      </c>
      <c r="B473" s="37"/>
      <c r="C473" s="38"/>
      <c r="D473" s="1"/>
      <c r="E473" s="40"/>
      <c r="F473" s="44"/>
    </row>
    <row r="474" spans="1:6" ht="14.5">
      <c r="A474" s="52">
        <v>471</v>
      </c>
      <c r="B474" s="37"/>
      <c r="C474" s="38"/>
      <c r="D474" s="1"/>
      <c r="E474" s="40"/>
      <c r="F474" s="44"/>
    </row>
    <row r="475" spans="1:6" ht="14.5">
      <c r="A475" s="52">
        <v>472</v>
      </c>
      <c r="B475" s="37"/>
      <c r="C475" s="38"/>
      <c r="D475" s="1"/>
      <c r="E475" s="40"/>
      <c r="F475" s="44"/>
    </row>
    <row r="476" spans="1:6" ht="14.5">
      <c r="A476" s="52">
        <v>473</v>
      </c>
      <c r="B476" s="37"/>
      <c r="C476" s="38"/>
      <c r="D476" s="1"/>
      <c r="E476" s="40"/>
      <c r="F476" s="44"/>
    </row>
    <row r="477" spans="1:6" ht="14.5">
      <c r="A477" s="52">
        <v>474</v>
      </c>
      <c r="B477" s="37"/>
      <c r="C477" s="38"/>
      <c r="D477" s="1"/>
      <c r="E477" s="40"/>
      <c r="F477" s="44"/>
    </row>
    <row r="478" spans="1:6" ht="14.5">
      <c r="A478" s="52">
        <v>475</v>
      </c>
      <c r="B478" s="37"/>
      <c r="C478" s="38"/>
      <c r="D478" s="1"/>
      <c r="E478" s="40"/>
      <c r="F478" s="44"/>
    </row>
    <row r="479" spans="1:6" ht="14.5">
      <c r="A479" s="52">
        <v>476</v>
      </c>
      <c r="B479" s="37"/>
      <c r="C479" s="38"/>
      <c r="D479" s="1"/>
      <c r="E479" s="40"/>
      <c r="F479" s="44"/>
    </row>
    <row r="480" spans="1:6" ht="14.5">
      <c r="A480" s="52">
        <v>477</v>
      </c>
      <c r="B480" s="37"/>
      <c r="C480" s="38"/>
      <c r="D480" s="1"/>
      <c r="E480" s="40"/>
      <c r="F480" s="44"/>
    </row>
    <row r="481" spans="1:6" ht="14.5">
      <c r="A481" s="52">
        <v>478</v>
      </c>
      <c r="B481" s="37"/>
      <c r="C481" s="38"/>
      <c r="D481" s="1"/>
      <c r="E481" s="40"/>
      <c r="F481" s="44"/>
    </row>
    <row r="482" spans="1:6" ht="14.5">
      <c r="A482" s="52">
        <v>479</v>
      </c>
      <c r="B482" s="37"/>
      <c r="C482" s="38"/>
      <c r="D482" s="1"/>
      <c r="E482" s="40"/>
      <c r="F482" s="44"/>
    </row>
    <row r="483" spans="1:6" ht="14.5">
      <c r="A483" s="52">
        <v>480</v>
      </c>
      <c r="B483" s="37"/>
      <c r="C483" s="38"/>
      <c r="D483" s="1"/>
      <c r="E483" s="40"/>
      <c r="F483" s="44"/>
    </row>
    <row r="484" spans="1:6" ht="14.5">
      <c r="A484" s="52">
        <v>481</v>
      </c>
      <c r="B484" s="37"/>
      <c r="C484" s="38"/>
      <c r="D484" s="1"/>
      <c r="E484" s="40"/>
      <c r="F484" s="44"/>
    </row>
    <row r="485" spans="1:6" ht="14.5">
      <c r="A485" s="52">
        <v>482</v>
      </c>
      <c r="B485" s="37"/>
      <c r="C485" s="38"/>
      <c r="D485" s="1"/>
      <c r="E485" s="40"/>
      <c r="F485" s="44"/>
    </row>
    <row r="486" spans="1:6" ht="14.5">
      <c r="A486" s="52">
        <v>483</v>
      </c>
      <c r="B486" s="37"/>
      <c r="C486" s="38"/>
      <c r="D486" s="1"/>
      <c r="E486" s="40"/>
      <c r="F486" s="44"/>
    </row>
    <row r="487" spans="1:6" ht="14.5">
      <c r="A487" s="52">
        <v>484</v>
      </c>
      <c r="B487" s="37"/>
      <c r="C487" s="38"/>
      <c r="D487" s="1"/>
      <c r="E487" s="40"/>
      <c r="F487" s="44"/>
    </row>
    <row r="488" spans="1:6" ht="14.5">
      <c r="A488" s="52">
        <v>485</v>
      </c>
      <c r="B488" s="37"/>
      <c r="C488" s="38"/>
      <c r="D488" s="1"/>
      <c r="E488" s="40"/>
      <c r="F488" s="44"/>
    </row>
    <row r="489" spans="1:6" ht="14.5">
      <c r="A489" s="52">
        <v>486</v>
      </c>
      <c r="B489" s="37"/>
      <c r="C489" s="38"/>
      <c r="D489" s="1"/>
      <c r="E489" s="40"/>
      <c r="F489" s="44"/>
    </row>
    <row r="490" spans="1:6" ht="14.5">
      <c r="A490" s="52">
        <v>487</v>
      </c>
      <c r="B490" s="37"/>
      <c r="C490" s="38"/>
      <c r="D490" s="1"/>
      <c r="E490" s="40"/>
      <c r="F490" s="44"/>
    </row>
    <row r="491" spans="1:6" ht="14.5">
      <c r="A491" s="52">
        <v>488</v>
      </c>
      <c r="B491" s="37"/>
      <c r="C491" s="38"/>
      <c r="D491" s="1"/>
      <c r="E491" s="40"/>
      <c r="F491" s="44"/>
    </row>
    <row r="492" spans="1:6" ht="14.5">
      <c r="A492" s="52">
        <v>489</v>
      </c>
      <c r="B492" s="37"/>
      <c r="C492" s="38"/>
      <c r="D492" s="1"/>
      <c r="E492" s="40"/>
      <c r="F492" s="44"/>
    </row>
    <row r="493" spans="1:6" ht="14.5">
      <c r="A493" s="52">
        <v>490</v>
      </c>
      <c r="B493" s="37"/>
      <c r="C493" s="38"/>
      <c r="D493" s="1"/>
      <c r="E493" s="40"/>
      <c r="F493" s="44"/>
    </row>
    <row r="494" spans="1:6" ht="14.5">
      <c r="A494" s="52">
        <v>491</v>
      </c>
      <c r="B494" s="37"/>
      <c r="C494" s="38"/>
      <c r="D494" s="1"/>
      <c r="E494" s="40"/>
      <c r="F494" s="44"/>
    </row>
    <row r="495" spans="1:6" ht="14.5">
      <c r="A495" s="52">
        <v>492</v>
      </c>
      <c r="B495" s="37"/>
      <c r="C495" s="38"/>
      <c r="D495" s="1"/>
      <c r="E495" s="40"/>
      <c r="F495" s="44"/>
    </row>
    <row r="496" spans="1:6" ht="14.5">
      <c r="A496" s="52">
        <v>493</v>
      </c>
      <c r="B496" s="37"/>
      <c r="C496" s="38"/>
      <c r="D496" s="1"/>
      <c r="E496" s="40"/>
      <c r="F496" s="44"/>
    </row>
    <row r="497" spans="1:6" ht="14.5">
      <c r="A497" s="52">
        <v>494</v>
      </c>
      <c r="B497" s="37"/>
      <c r="C497" s="38"/>
      <c r="D497" s="1"/>
      <c r="E497" s="40"/>
      <c r="F497" s="44"/>
    </row>
    <row r="498" spans="1:6" ht="14.5">
      <c r="A498" s="52">
        <v>495</v>
      </c>
      <c r="B498" s="37"/>
      <c r="C498" s="38"/>
      <c r="D498" s="1"/>
      <c r="E498" s="40"/>
      <c r="F498" s="44"/>
    </row>
    <row r="499" spans="1:6" ht="14.5">
      <c r="A499" s="52">
        <v>496</v>
      </c>
      <c r="B499" s="37"/>
      <c r="C499" s="38"/>
      <c r="D499" s="1"/>
      <c r="E499" s="40"/>
      <c r="F499" s="44"/>
    </row>
    <row r="500" spans="1:6" ht="14.5">
      <c r="A500" s="52">
        <v>497</v>
      </c>
      <c r="B500" s="37"/>
      <c r="C500" s="38"/>
      <c r="D500" s="1"/>
      <c r="E500" s="40"/>
      <c r="F500" s="44"/>
    </row>
    <row r="501" spans="1:6" ht="14.5">
      <c r="A501" s="52">
        <v>498</v>
      </c>
      <c r="B501" s="37"/>
      <c r="C501" s="38"/>
      <c r="D501" s="1"/>
      <c r="E501" s="40"/>
      <c r="F501" s="44"/>
    </row>
    <row r="502" spans="1:6" ht="14.5">
      <c r="A502" s="52">
        <v>499</v>
      </c>
      <c r="B502" s="37"/>
      <c r="C502" s="38"/>
      <c r="D502" s="1"/>
      <c r="E502" s="40"/>
      <c r="F502" s="44"/>
    </row>
    <row r="503" spans="1:6" ht="14.5">
      <c r="A503" s="52">
        <v>500</v>
      </c>
      <c r="B503" s="37"/>
      <c r="C503" s="38"/>
      <c r="D503" s="1"/>
      <c r="E503" s="40"/>
      <c r="F503" s="44"/>
    </row>
    <row r="504" spans="1:6" ht="14.5">
      <c r="A504" s="52">
        <v>501</v>
      </c>
      <c r="B504" s="37"/>
      <c r="C504" s="38"/>
      <c r="D504" s="1"/>
      <c r="E504" s="40"/>
      <c r="F504" s="44"/>
    </row>
    <row r="505" spans="1:6" ht="14.5">
      <c r="A505" s="52">
        <v>502</v>
      </c>
      <c r="B505" s="37"/>
      <c r="C505" s="38"/>
      <c r="D505" s="1"/>
      <c r="E505" s="40"/>
      <c r="F505" s="44"/>
    </row>
    <row r="506" spans="1:6" ht="14.5">
      <c r="A506" s="52">
        <v>503</v>
      </c>
      <c r="B506" s="37"/>
      <c r="C506" s="38"/>
      <c r="D506" s="1"/>
      <c r="E506" s="40"/>
      <c r="F506" s="44"/>
    </row>
    <row r="507" spans="1:6" ht="14.5">
      <c r="A507" s="52">
        <v>504</v>
      </c>
      <c r="B507" s="37"/>
      <c r="C507" s="38"/>
      <c r="D507" s="1"/>
      <c r="E507" s="40"/>
      <c r="F507" s="44"/>
    </row>
    <row r="508" spans="1:6" ht="14.5">
      <c r="A508" s="52">
        <v>505</v>
      </c>
      <c r="B508" s="37"/>
      <c r="C508" s="38"/>
      <c r="D508" s="1"/>
      <c r="E508" s="40"/>
      <c r="F508" s="44"/>
    </row>
    <row r="509" spans="1:6" ht="14.5">
      <c r="A509" s="52">
        <v>506</v>
      </c>
      <c r="B509" s="37"/>
      <c r="C509" s="38"/>
      <c r="D509" s="1"/>
      <c r="E509" s="40"/>
      <c r="F509" s="44"/>
    </row>
    <row r="510" spans="1:6" ht="14.5">
      <c r="A510" s="52">
        <v>507</v>
      </c>
      <c r="B510" s="37"/>
      <c r="C510" s="38"/>
      <c r="D510" s="1"/>
      <c r="E510" s="40"/>
      <c r="F510" s="44"/>
    </row>
    <row r="511" spans="1:6" ht="14.5">
      <c r="A511" s="52">
        <v>508</v>
      </c>
      <c r="B511" s="37"/>
      <c r="C511" s="38"/>
      <c r="D511" s="1"/>
      <c r="E511" s="40"/>
      <c r="F511" s="44"/>
    </row>
    <row r="512" spans="1:6" ht="14.5">
      <c r="A512" s="52">
        <v>509</v>
      </c>
      <c r="B512" s="37"/>
      <c r="C512" s="38"/>
      <c r="D512" s="1"/>
      <c r="E512" s="40"/>
      <c r="F512" s="44"/>
    </row>
    <row r="513" spans="1:6" ht="14.5">
      <c r="A513" s="52">
        <v>510</v>
      </c>
      <c r="B513" s="37"/>
      <c r="C513" s="38"/>
      <c r="D513" s="1"/>
      <c r="E513" s="40"/>
      <c r="F513" s="44"/>
    </row>
    <row r="514" spans="1:6" ht="14.5">
      <c r="A514" s="52">
        <v>511</v>
      </c>
      <c r="B514" s="37"/>
      <c r="C514" s="38"/>
      <c r="D514" s="1"/>
      <c r="E514" s="40"/>
      <c r="F514" s="44"/>
    </row>
    <row r="515" spans="1:6" ht="14.5">
      <c r="A515" s="52">
        <v>512</v>
      </c>
      <c r="B515" s="37"/>
      <c r="C515" s="38"/>
      <c r="D515" s="1"/>
      <c r="E515" s="40"/>
      <c r="F515" s="44"/>
    </row>
    <row r="516" spans="1:6" ht="14.5">
      <c r="A516" s="52">
        <v>513</v>
      </c>
      <c r="B516" s="37"/>
      <c r="C516" s="38"/>
      <c r="D516" s="1"/>
      <c r="E516" s="40"/>
      <c r="F516" s="44"/>
    </row>
    <row r="517" spans="1:6" ht="14.5">
      <c r="A517" s="52">
        <v>514</v>
      </c>
      <c r="B517" s="37"/>
      <c r="C517" s="38"/>
      <c r="D517" s="1"/>
      <c r="E517" s="40"/>
      <c r="F517" s="44"/>
    </row>
    <row r="518" spans="1:6" ht="14.5">
      <c r="A518" s="52">
        <v>515</v>
      </c>
      <c r="B518" s="37"/>
      <c r="C518" s="38"/>
      <c r="D518" s="1"/>
      <c r="E518" s="40"/>
      <c r="F518" s="44"/>
    </row>
    <row r="519" spans="1:6" ht="14.5">
      <c r="A519" s="52">
        <v>516</v>
      </c>
      <c r="B519" s="37"/>
      <c r="C519" s="38"/>
      <c r="D519" s="1"/>
      <c r="E519" s="40"/>
      <c r="F519" s="44"/>
    </row>
    <row r="520" spans="1:6" ht="14.5">
      <c r="A520" s="52">
        <v>517</v>
      </c>
      <c r="B520" s="37"/>
      <c r="C520" s="38"/>
      <c r="D520" s="1"/>
      <c r="E520" s="40"/>
      <c r="F520" s="44"/>
    </row>
    <row r="521" spans="1:6" ht="14.5">
      <c r="A521" s="52">
        <v>518</v>
      </c>
      <c r="B521" s="37"/>
      <c r="C521" s="38"/>
      <c r="D521" s="1"/>
      <c r="E521" s="40"/>
      <c r="F521" s="44"/>
    </row>
    <row r="522" spans="1:6" ht="14.5">
      <c r="A522" s="52">
        <v>519</v>
      </c>
      <c r="B522" s="37"/>
      <c r="C522" s="38"/>
      <c r="D522" s="1"/>
      <c r="E522" s="40"/>
      <c r="F522" s="44"/>
    </row>
    <row r="523" spans="1:6" ht="14.5">
      <c r="A523" s="52">
        <v>520</v>
      </c>
      <c r="B523" s="37"/>
      <c r="C523" s="38"/>
      <c r="D523" s="1"/>
      <c r="E523" s="40"/>
      <c r="F523" s="44"/>
    </row>
    <row r="524" spans="1:6" ht="14.5">
      <c r="A524" s="52">
        <v>521</v>
      </c>
      <c r="B524" s="37"/>
      <c r="C524" s="38"/>
      <c r="D524" s="1"/>
      <c r="E524" s="40"/>
      <c r="F524" s="44"/>
    </row>
    <row r="525" spans="1:6" ht="14.5">
      <c r="A525" s="52">
        <v>522</v>
      </c>
      <c r="B525" s="37"/>
      <c r="C525" s="38"/>
      <c r="D525" s="1"/>
      <c r="E525" s="40"/>
      <c r="F525" s="44"/>
    </row>
    <row r="526" spans="1:6" ht="14.5">
      <c r="A526" s="52">
        <v>523</v>
      </c>
      <c r="B526" s="37"/>
      <c r="C526" s="38"/>
      <c r="D526" s="1"/>
      <c r="E526" s="40"/>
      <c r="F526" s="44"/>
    </row>
    <row r="527" spans="1:6" ht="14.5">
      <c r="A527" s="52">
        <v>524</v>
      </c>
      <c r="B527" s="37"/>
      <c r="C527" s="38"/>
      <c r="D527" s="1"/>
      <c r="E527" s="40"/>
      <c r="F527" s="44"/>
    </row>
    <row r="528" spans="1:6" ht="14.5">
      <c r="A528" s="52">
        <v>525</v>
      </c>
      <c r="B528" s="37"/>
      <c r="C528" s="38"/>
      <c r="D528" s="1"/>
      <c r="E528" s="40"/>
      <c r="F528" s="44"/>
    </row>
    <row r="529" spans="1:6" ht="14.5">
      <c r="A529" s="52">
        <v>526</v>
      </c>
      <c r="B529" s="37"/>
      <c r="C529" s="38"/>
      <c r="D529" s="1"/>
      <c r="E529" s="40"/>
      <c r="F529" s="44"/>
    </row>
    <row r="530" spans="1:6" ht="14.5">
      <c r="A530" s="52">
        <v>527</v>
      </c>
      <c r="B530" s="37"/>
      <c r="C530" s="38"/>
      <c r="D530" s="1"/>
      <c r="E530" s="40"/>
      <c r="F530" s="44"/>
    </row>
    <row r="531" spans="1:6" ht="14.5">
      <c r="A531" s="52">
        <v>528</v>
      </c>
      <c r="B531" s="37"/>
      <c r="C531" s="38"/>
      <c r="D531" s="1"/>
      <c r="E531" s="40"/>
      <c r="F531" s="44"/>
    </row>
    <row r="532" spans="1:6" ht="14.5">
      <c r="A532" s="52">
        <v>529</v>
      </c>
      <c r="B532" s="37"/>
      <c r="C532" s="38"/>
      <c r="D532" s="1"/>
      <c r="E532" s="40"/>
      <c r="F532" s="44"/>
    </row>
    <row r="533" spans="1:6" ht="14.5">
      <c r="A533" s="52">
        <v>530</v>
      </c>
      <c r="B533" s="37"/>
      <c r="C533" s="38"/>
      <c r="D533" s="1"/>
      <c r="E533" s="40"/>
      <c r="F533" s="44"/>
    </row>
    <row r="534" spans="1:6" ht="14.5">
      <c r="A534" s="52">
        <v>531</v>
      </c>
      <c r="B534" s="37"/>
      <c r="C534" s="38"/>
      <c r="D534" s="1"/>
      <c r="E534" s="40"/>
      <c r="F534" s="44"/>
    </row>
    <row r="535" spans="1:6" ht="14.5">
      <c r="A535" s="52">
        <v>532</v>
      </c>
      <c r="B535" s="37"/>
      <c r="C535" s="38"/>
      <c r="D535" s="1"/>
      <c r="E535" s="40"/>
      <c r="F535" s="44"/>
    </row>
    <row r="536" spans="1:6" ht="14.5">
      <c r="A536" s="52">
        <v>533</v>
      </c>
      <c r="B536" s="37"/>
      <c r="C536" s="38"/>
      <c r="D536" s="1"/>
      <c r="E536" s="40"/>
      <c r="F536" s="44"/>
    </row>
    <row r="537" spans="1:6" ht="14.5">
      <c r="A537" s="52">
        <v>534</v>
      </c>
      <c r="B537" s="37"/>
      <c r="C537" s="38"/>
      <c r="D537" s="1"/>
      <c r="E537" s="40"/>
      <c r="F537" s="44"/>
    </row>
    <row r="538" spans="1:6" ht="14.5">
      <c r="A538" s="52">
        <v>535</v>
      </c>
      <c r="B538" s="37"/>
      <c r="C538" s="38"/>
      <c r="D538" s="1"/>
      <c r="E538" s="40"/>
      <c r="F538" s="44"/>
    </row>
    <row r="539" spans="1:6" ht="14.5">
      <c r="A539" s="52">
        <v>536</v>
      </c>
      <c r="B539" s="37"/>
      <c r="C539" s="38"/>
      <c r="D539" s="1"/>
      <c r="E539" s="40"/>
      <c r="F539" s="44"/>
    </row>
    <row r="540" spans="1:6" ht="14.5">
      <c r="A540" s="52">
        <v>537</v>
      </c>
      <c r="B540" s="37"/>
      <c r="C540" s="38"/>
      <c r="D540" s="1"/>
      <c r="E540" s="40"/>
      <c r="F540" s="44"/>
    </row>
    <row r="541" spans="1:6" ht="14.5">
      <c r="A541" s="52">
        <v>538</v>
      </c>
      <c r="B541" s="37"/>
      <c r="C541" s="38"/>
      <c r="D541" s="1"/>
      <c r="E541" s="40"/>
      <c r="F541" s="44"/>
    </row>
    <row r="542" spans="1:6" ht="14.5">
      <c r="A542" s="52">
        <v>539</v>
      </c>
      <c r="B542" s="37"/>
      <c r="C542" s="38"/>
      <c r="D542" s="1"/>
      <c r="E542" s="40"/>
      <c r="F542" s="44"/>
    </row>
    <row r="543" spans="1:6" ht="14.5">
      <c r="A543" s="52">
        <v>540</v>
      </c>
      <c r="B543" s="37"/>
      <c r="C543" s="38"/>
      <c r="D543" s="1"/>
      <c r="E543" s="40"/>
      <c r="F543" s="44"/>
    </row>
    <row r="544" spans="1:6" ht="14.5">
      <c r="A544" s="52">
        <v>541</v>
      </c>
      <c r="B544" s="37"/>
      <c r="C544" s="38"/>
      <c r="D544" s="1"/>
      <c r="E544" s="40"/>
      <c r="F544" s="44"/>
    </row>
    <row r="545" spans="1:6" ht="14.5">
      <c r="A545" s="52">
        <v>542</v>
      </c>
      <c r="B545" s="37"/>
      <c r="C545" s="38"/>
      <c r="D545" s="1"/>
      <c r="E545" s="40"/>
      <c r="F545" s="44"/>
    </row>
    <row r="546" spans="1:6" ht="14.5">
      <c r="A546" s="52">
        <v>543</v>
      </c>
      <c r="B546" s="37"/>
      <c r="C546" s="38"/>
      <c r="D546" s="1"/>
      <c r="E546" s="40"/>
      <c r="F546" s="44"/>
    </row>
    <row r="547" spans="1:6" ht="14.5">
      <c r="A547" s="52">
        <v>544</v>
      </c>
      <c r="B547" s="37"/>
      <c r="C547" s="38"/>
      <c r="D547" s="1"/>
      <c r="E547" s="40"/>
      <c r="F547" s="44"/>
    </row>
    <row r="548" spans="1:6" ht="14.5">
      <c r="A548" s="52">
        <v>545</v>
      </c>
      <c r="B548" s="37"/>
      <c r="C548" s="38"/>
      <c r="D548" s="1"/>
      <c r="E548" s="40"/>
      <c r="F548" s="44"/>
    </row>
    <row r="549" spans="1:6" ht="14.5">
      <c r="A549" s="52">
        <v>546</v>
      </c>
      <c r="B549" s="37"/>
      <c r="C549" s="38"/>
      <c r="D549" s="1"/>
      <c r="E549" s="40"/>
      <c r="F549" s="44"/>
    </row>
    <row r="550" spans="1:6" ht="14.5">
      <c r="A550" s="52">
        <v>547</v>
      </c>
      <c r="B550" s="37"/>
      <c r="C550" s="38"/>
      <c r="D550" s="1"/>
      <c r="E550" s="40"/>
      <c r="F550" s="44"/>
    </row>
    <row r="551" spans="1:6" ht="14.5">
      <c r="A551" s="52">
        <v>548</v>
      </c>
      <c r="B551" s="37"/>
      <c r="C551" s="38"/>
      <c r="D551" s="1"/>
      <c r="E551" s="40"/>
      <c r="F551" s="44"/>
    </row>
    <row r="552" spans="1:6" ht="14.5">
      <c r="A552" s="52">
        <v>549</v>
      </c>
      <c r="B552" s="37"/>
      <c r="C552" s="38"/>
      <c r="D552" s="1"/>
      <c r="E552" s="40"/>
      <c r="F552" s="44"/>
    </row>
    <row r="553" spans="1:6" ht="14.5">
      <c r="A553" s="52">
        <v>550</v>
      </c>
      <c r="B553" s="37"/>
      <c r="C553" s="38"/>
      <c r="D553" s="1"/>
      <c r="E553" s="40"/>
      <c r="F553" s="44"/>
    </row>
    <row r="554" spans="1:6" ht="14.5">
      <c r="A554" s="52">
        <v>551</v>
      </c>
      <c r="B554" s="37"/>
      <c r="C554" s="38"/>
      <c r="D554" s="1"/>
      <c r="E554" s="40"/>
      <c r="F554" s="44"/>
    </row>
    <row r="555" spans="1:6" ht="14.5">
      <c r="A555" s="52">
        <v>552</v>
      </c>
      <c r="B555" s="37"/>
      <c r="C555" s="38"/>
      <c r="D555" s="1"/>
      <c r="E555" s="40"/>
      <c r="F555" s="44"/>
    </row>
    <row r="556" spans="1:6" ht="14.5">
      <c r="A556" s="52">
        <v>553</v>
      </c>
      <c r="B556" s="37"/>
      <c r="C556" s="38"/>
      <c r="D556" s="1"/>
      <c r="E556" s="40"/>
      <c r="F556" s="44"/>
    </row>
    <row r="557" spans="1:6" ht="14.5">
      <c r="A557" s="52">
        <v>554</v>
      </c>
      <c r="B557" s="37"/>
      <c r="C557" s="38"/>
      <c r="D557" s="1"/>
      <c r="E557" s="40"/>
      <c r="F557" s="44"/>
    </row>
    <row r="558" spans="1:6" ht="14.5">
      <c r="A558" s="52">
        <v>555</v>
      </c>
      <c r="B558" s="37"/>
      <c r="C558" s="38"/>
      <c r="D558" s="1"/>
      <c r="E558" s="40"/>
      <c r="F558" s="44"/>
    </row>
    <row r="559" spans="1:6" ht="14.5">
      <c r="A559" s="52">
        <v>556</v>
      </c>
      <c r="B559" s="37"/>
      <c r="C559" s="38"/>
      <c r="D559" s="1"/>
      <c r="E559" s="40"/>
      <c r="F559" s="44"/>
    </row>
    <row r="560" spans="1:6" ht="14.5">
      <c r="A560" s="52">
        <v>557</v>
      </c>
      <c r="B560" s="37"/>
      <c r="C560" s="38"/>
      <c r="D560" s="1"/>
      <c r="E560" s="40"/>
      <c r="F560" s="44"/>
    </row>
    <row r="561" spans="1:6" ht="14.5">
      <c r="A561" s="52">
        <v>558</v>
      </c>
      <c r="B561" s="37"/>
      <c r="C561" s="38"/>
      <c r="D561" s="1"/>
      <c r="E561" s="40"/>
      <c r="F561" s="44"/>
    </row>
    <row r="562" spans="1:6" ht="14.5">
      <c r="A562" s="52">
        <v>559</v>
      </c>
      <c r="B562" s="37"/>
      <c r="C562" s="38"/>
      <c r="D562" s="1"/>
      <c r="E562" s="40"/>
      <c r="F562" s="44"/>
    </row>
    <row r="563" spans="1:6" ht="14.5">
      <c r="A563" s="52">
        <v>560</v>
      </c>
      <c r="B563" s="37"/>
      <c r="C563" s="38"/>
      <c r="D563" s="1"/>
      <c r="E563" s="40"/>
      <c r="F563" s="44"/>
    </row>
    <row r="564" spans="1:6" ht="14.5">
      <c r="A564" s="52">
        <v>561</v>
      </c>
      <c r="B564" s="37"/>
      <c r="C564" s="38"/>
      <c r="D564" s="1"/>
      <c r="E564" s="40"/>
      <c r="F564" s="44"/>
    </row>
    <row r="565" spans="1:6" ht="14.5">
      <c r="A565" s="52">
        <v>562</v>
      </c>
      <c r="B565" s="37"/>
      <c r="C565" s="38"/>
      <c r="D565" s="1"/>
      <c r="E565" s="40"/>
      <c r="F565" s="44"/>
    </row>
    <row r="566" spans="1:6" ht="14.5">
      <c r="A566" s="52">
        <v>563</v>
      </c>
      <c r="B566" s="37"/>
      <c r="C566" s="38"/>
      <c r="D566" s="1"/>
      <c r="E566" s="40"/>
      <c r="F566" s="44"/>
    </row>
    <row r="567" spans="1:6" ht="14.5">
      <c r="A567" s="52">
        <v>564</v>
      </c>
      <c r="B567" s="37"/>
      <c r="C567" s="38"/>
      <c r="D567" s="1"/>
      <c r="E567" s="40"/>
      <c r="F567" s="44"/>
    </row>
    <row r="568" spans="1:6" ht="14.5">
      <c r="A568" s="52">
        <v>565</v>
      </c>
      <c r="B568" s="37"/>
      <c r="C568" s="38"/>
      <c r="D568" s="1"/>
      <c r="E568" s="40"/>
      <c r="F568" s="44"/>
    </row>
    <row r="569" spans="1:6" ht="14.5">
      <c r="A569" s="52">
        <v>566</v>
      </c>
      <c r="B569" s="37"/>
      <c r="C569" s="38"/>
      <c r="D569" s="1"/>
      <c r="E569" s="40"/>
      <c r="F569" s="44"/>
    </row>
    <row r="570" spans="1:6" ht="14.5">
      <c r="A570" s="52">
        <v>567</v>
      </c>
      <c r="B570" s="37"/>
      <c r="C570" s="38"/>
      <c r="D570" s="1"/>
      <c r="E570" s="40"/>
      <c r="F570" s="44"/>
    </row>
    <row r="571" spans="1:6" ht="14.5">
      <c r="A571" s="52">
        <v>568</v>
      </c>
      <c r="B571" s="37"/>
      <c r="C571" s="38"/>
      <c r="D571" s="1"/>
      <c r="E571" s="40"/>
      <c r="F571" s="44"/>
    </row>
    <row r="572" spans="1:6" ht="14.5">
      <c r="A572" s="52">
        <v>569</v>
      </c>
      <c r="B572" s="37"/>
      <c r="C572" s="38"/>
      <c r="D572" s="1"/>
      <c r="E572" s="40"/>
      <c r="F572" s="44"/>
    </row>
    <row r="573" spans="1:6" ht="14.5">
      <c r="A573" s="52">
        <v>570</v>
      </c>
      <c r="B573" s="37"/>
      <c r="C573" s="38"/>
      <c r="D573" s="1"/>
      <c r="E573" s="40"/>
      <c r="F573" s="44"/>
    </row>
    <row r="574" spans="1:6" ht="14.5">
      <c r="A574" s="52">
        <v>571</v>
      </c>
      <c r="B574" s="37"/>
      <c r="C574" s="38"/>
      <c r="D574" s="1"/>
      <c r="E574" s="40"/>
      <c r="F574" s="44"/>
    </row>
    <row r="575" spans="1:6" ht="14.5">
      <c r="A575" s="52">
        <v>572</v>
      </c>
      <c r="B575" s="37"/>
      <c r="C575" s="38"/>
      <c r="D575" s="1"/>
      <c r="E575" s="40"/>
      <c r="F575" s="44"/>
    </row>
    <row r="576" spans="1:6" ht="14.5">
      <c r="A576" s="52">
        <v>573</v>
      </c>
      <c r="B576" s="37"/>
      <c r="C576" s="38"/>
      <c r="D576" s="1"/>
      <c r="E576" s="40"/>
      <c r="F576" s="44"/>
    </row>
    <row r="577" spans="1:6" ht="14.5">
      <c r="A577" s="52">
        <v>574</v>
      </c>
      <c r="B577" s="37"/>
      <c r="C577" s="38"/>
      <c r="D577" s="1"/>
      <c r="E577" s="40"/>
      <c r="F577" s="44"/>
    </row>
    <row r="578" spans="1:6" ht="14.5">
      <c r="A578" s="52">
        <v>575</v>
      </c>
      <c r="B578" s="37"/>
      <c r="C578" s="38"/>
      <c r="D578" s="1"/>
      <c r="E578" s="40"/>
      <c r="F578" s="44"/>
    </row>
    <row r="579" spans="1:6" ht="14.5">
      <c r="A579" s="52">
        <v>576</v>
      </c>
      <c r="B579" s="37"/>
      <c r="C579" s="38"/>
      <c r="D579" s="1"/>
      <c r="E579" s="40"/>
      <c r="F579" s="44"/>
    </row>
    <row r="580" spans="1:6" ht="14.5">
      <c r="A580" s="52">
        <v>577</v>
      </c>
      <c r="B580" s="37"/>
      <c r="C580" s="38"/>
      <c r="D580" s="1"/>
      <c r="E580" s="40"/>
      <c r="F580" s="44"/>
    </row>
    <row r="581" spans="1:6" ht="14.5">
      <c r="A581" s="52">
        <v>578</v>
      </c>
      <c r="B581" s="37"/>
      <c r="C581" s="38"/>
      <c r="D581" s="1"/>
      <c r="E581" s="40"/>
      <c r="F581" s="44"/>
    </row>
    <row r="582" spans="1:6" ht="14.5">
      <c r="A582" s="52">
        <v>579</v>
      </c>
      <c r="B582" s="37"/>
      <c r="C582" s="38"/>
      <c r="D582" s="1"/>
      <c r="E582" s="40"/>
      <c r="F582" s="44"/>
    </row>
    <row r="583" spans="1:6" ht="14.5">
      <c r="A583" s="52">
        <v>580</v>
      </c>
      <c r="B583" s="37"/>
      <c r="C583" s="38"/>
      <c r="D583" s="1"/>
      <c r="E583" s="40"/>
      <c r="F583" s="44"/>
    </row>
    <row r="584" spans="1:6" ht="14.5">
      <c r="A584" s="52">
        <v>581</v>
      </c>
      <c r="B584" s="37"/>
      <c r="C584" s="38"/>
      <c r="D584" s="1"/>
      <c r="E584" s="40"/>
      <c r="F584" s="44"/>
    </row>
    <row r="585" spans="1:6" ht="14.5">
      <c r="A585" s="52">
        <v>582</v>
      </c>
      <c r="B585" s="37"/>
      <c r="C585" s="38"/>
      <c r="D585" s="1"/>
      <c r="E585" s="40"/>
      <c r="F585" s="44"/>
    </row>
    <row r="586" spans="1:6" ht="14.5">
      <c r="A586" s="52">
        <v>583</v>
      </c>
      <c r="B586" s="37"/>
      <c r="C586" s="38"/>
      <c r="D586" s="1"/>
      <c r="E586" s="40"/>
      <c r="F586" s="44"/>
    </row>
    <row r="587" spans="1:6" ht="14.5">
      <c r="A587" s="52">
        <v>584</v>
      </c>
      <c r="B587" s="37"/>
      <c r="C587" s="38"/>
      <c r="D587" s="1"/>
      <c r="E587" s="40"/>
      <c r="F587" s="44"/>
    </row>
    <row r="588" spans="1:6" ht="14.5">
      <c r="A588" s="52">
        <v>585</v>
      </c>
      <c r="B588" s="37"/>
      <c r="C588" s="38"/>
      <c r="D588" s="1"/>
      <c r="E588" s="40"/>
      <c r="F588" s="44"/>
    </row>
    <row r="589" spans="1:6" ht="14.5">
      <c r="A589" s="52">
        <v>586</v>
      </c>
      <c r="B589" s="37"/>
      <c r="C589" s="38"/>
      <c r="D589" s="1"/>
      <c r="E589" s="40"/>
      <c r="F589" s="44"/>
    </row>
    <row r="590" spans="1:6" ht="14.5">
      <c r="A590" s="52">
        <v>587</v>
      </c>
      <c r="B590" s="37"/>
      <c r="C590" s="38"/>
      <c r="D590" s="1"/>
      <c r="E590" s="40"/>
      <c r="F590" s="44"/>
    </row>
    <row r="591" spans="1:6" ht="14.5">
      <c r="A591" s="52">
        <v>588</v>
      </c>
      <c r="B591" s="37"/>
      <c r="C591" s="38"/>
      <c r="D591" s="1"/>
      <c r="E591" s="40"/>
      <c r="F591" s="44"/>
    </row>
    <row r="592" spans="1:6" ht="14.5">
      <c r="A592" s="52">
        <v>589</v>
      </c>
      <c r="B592" s="37"/>
      <c r="C592" s="38"/>
      <c r="D592" s="1"/>
      <c r="E592" s="40"/>
      <c r="F592" s="44"/>
    </row>
    <row r="593" spans="1:6" ht="14.5">
      <c r="A593" s="52">
        <v>590</v>
      </c>
      <c r="B593" s="37"/>
      <c r="C593" s="38"/>
      <c r="D593" s="1"/>
      <c r="E593" s="40"/>
      <c r="F593" s="44"/>
    </row>
    <row r="594" spans="1:6" ht="14.5">
      <c r="A594" s="52">
        <v>591</v>
      </c>
      <c r="B594" s="37"/>
      <c r="C594" s="38"/>
      <c r="D594" s="1"/>
      <c r="E594" s="40"/>
      <c r="F594" s="44"/>
    </row>
    <row r="595" spans="1:6" ht="14.5">
      <c r="A595" s="52">
        <v>592</v>
      </c>
      <c r="B595" s="37"/>
      <c r="C595" s="38"/>
      <c r="D595" s="1"/>
      <c r="E595" s="40"/>
      <c r="F595" s="44"/>
    </row>
    <row r="596" spans="1:6" ht="14.5">
      <c r="A596" s="52">
        <v>593</v>
      </c>
      <c r="B596" s="37"/>
      <c r="C596" s="38"/>
      <c r="D596" s="1"/>
      <c r="E596" s="40"/>
      <c r="F596" s="44"/>
    </row>
    <row r="597" spans="1:6" ht="14.5">
      <c r="A597" s="52">
        <v>594</v>
      </c>
      <c r="B597" s="37"/>
      <c r="C597" s="38"/>
      <c r="D597" s="1"/>
      <c r="E597" s="40"/>
      <c r="F597" s="44"/>
    </row>
    <row r="598" spans="1:6" ht="14.5">
      <c r="A598" s="52">
        <v>595</v>
      </c>
      <c r="B598" s="37"/>
      <c r="C598" s="38"/>
      <c r="D598" s="1"/>
      <c r="E598" s="40"/>
      <c r="F598" s="44"/>
    </row>
    <row r="599" spans="1:6" ht="14.5">
      <c r="A599" s="52">
        <v>596</v>
      </c>
      <c r="B599" s="37"/>
      <c r="C599" s="38"/>
      <c r="D599" s="1"/>
      <c r="E599" s="40"/>
      <c r="F599" s="44"/>
    </row>
    <row r="600" spans="1:6" ht="14.5">
      <c r="A600" s="52">
        <v>597</v>
      </c>
      <c r="B600" s="37"/>
      <c r="C600" s="38"/>
      <c r="D600" s="1"/>
      <c r="E600" s="40"/>
      <c r="F600" s="44"/>
    </row>
    <row r="601" spans="1:6" ht="14.5">
      <c r="A601" s="52">
        <v>598</v>
      </c>
      <c r="B601" s="37"/>
      <c r="C601" s="38"/>
      <c r="D601" s="1"/>
      <c r="E601" s="40"/>
      <c r="F601" s="44"/>
    </row>
    <row r="602" spans="1:6" ht="14.5">
      <c r="A602" s="52">
        <v>599</v>
      </c>
      <c r="B602" s="37"/>
      <c r="C602" s="38"/>
      <c r="D602" s="1"/>
      <c r="E602" s="40"/>
      <c r="F602" s="44"/>
    </row>
    <row r="603" spans="1:6" ht="14.5">
      <c r="A603" s="52">
        <v>600</v>
      </c>
      <c r="B603" s="37"/>
      <c r="C603" s="38"/>
      <c r="D603" s="1"/>
      <c r="E603" s="40"/>
      <c r="F603" s="44"/>
    </row>
    <row r="604" spans="1:6" ht="14.5">
      <c r="A604" s="52">
        <v>601</v>
      </c>
      <c r="B604" s="37"/>
      <c r="C604" s="38"/>
      <c r="D604" s="1"/>
      <c r="E604" s="40"/>
      <c r="F604" s="44"/>
    </row>
    <row r="605" spans="1:6" ht="14.5">
      <c r="A605" s="52">
        <v>602</v>
      </c>
      <c r="B605" s="37"/>
      <c r="C605" s="38"/>
      <c r="D605" s="1"/>
      <c r="E605" s="40"/>
      <c r="F605" s="44"/>
    </row>
    <row r="606" spans="1:6" ht="14.5">
      <c r="A606" s="52">
        <v>603</v>
      </c>
      <c r="B606" s="37"/>
      <c r="C606" s="38"/>
      <c r="D606" s="1"/>
      <c r="E606" s="40"/>
      <c r="F606" s="44"/>
    </row>
    <row r="607" spans="1:6" ht="14.5">
      <c r="A607" s="52">
        <v>604</v>
      </c>
      <c r="B607" s="37"/>
      <c r="C607" s="38"/>
      <c r="D607" s="1"/>
      <c r="E607" s="40"/>
      <c r="F607" s="44"/>
    </row>
    <row r="608" spans="1:6" ht="14.5">
      <c r="A608" s="52">
        <v>605</v>
      </c>
      <c r="B608" s="37"/>
      <c r="C608" s="38"/>
      <c r="D608" s="1"/>
      <c r="E608" s="40"/>
      <c r="F608" s="44"/>
    </row>
    <row r="609" spans="1:6" ht="14.5">
      <c r="A609" s="52">
        <v>606</v>
      </c>
      <c r="B609" s="37"/>
      <c r="C609" s="38"/>
      <c r="D609" s="1"/>
      <c r="E609" s="40"/>
      <c r="F609" s="44"/>
    </row>
    <row r="610" spans="1:6" ht="14.5">
      <c r="A610" s="52">
        <v>607</v>
      </c>
      <c r="B610" s="37"/>
      <c r="C610" s="38"/>
      <c r="D610" s="1"/>
      <c r="E610" s="40"/>
      <c r="F610" s="44"/>
    </row>
    <row r="611" spans="1:6" ht="14.5">
      <c r="A611" s="52">
        <v>608</v>
      </c>
      <c r="B611" s="37"/>
      <c r="C611" s="38"/>
      <c r="D611" s="1"/>
      <c r="E611" s="40"/>
      <c r="F611" s="44"/>
    </row>
    <row r="612" spans="1:6" ht="14.5">
      <c r="A612" s="52">
        <v>609</v>
      </c>
      <c r="B612" s="37"/>
      <c r="C612" s="38"/>
      <c r="D612" s="1"/>
      <c r="E612" s="40"/>
      <c r="F612" s="44"/>
    </row>
    <row r="613" spans="1:6" ht="14.5">
      <c r="A613" s="52">
        <v>610</v>
      </c>
      <c r="B613" s="37"/>
      <c r="C613" s="38"/>
      <c r="D613" s="1"/>
      <c r="E613" s="40"/>
      <c r="F613" s="44"/>
    </row>
    <row r="614" spans="1:6" ht="14.5">
      <c r="A614" s="52">
        <v>611</v>
      </c>
      <c r="B614" s="37"/>
      <c r="C614" s="38"/>
      <c r="D614" s="1"/>
      <c r="E614" s="40"/>
      <c r="F614" s="44"/>
    </row>
    <row r="615" spans="1:6" ht="14.5">
      <c r="A615" s="52">
        <v>612</v>
      </c>
      <c r="B615" s="37"/>
      <c r="C615" s="38"/>
      <c r="D615" s="1"/>
      <c r="E615" s="40"/>
      <c r="F615" s="44"/>
    </row>
    <row r="616" spans="1:6" ht="14.5">
      <c r="A616" s="52">
        <v>613</v>
      </c>
      <c r="B616" s="37"/>
      <c r="C616" s="38"/>
      <c r="D616" s="1"/>
      <c r="E616" s="40"/>
      <c r="F616" s="44"/>
    </row>
    <row r="617" spans="1:6" ht="14.5">
      <c r="A617" s="52">
        <v>614</v>
      </c>
      <c r="B617" s="37"/>
      <c r="C617" s="38"/>
      <c r="D617" s="1"/>
      <c r="E617" s="40"/>
      <c r="F617" s="44"/>
    </row>
    <row r="618" spans="1:6" ht="14.5">
      <c r="A618" s="52">
        <v>615</v>
      </c>
      <c r="B618" s="37"/>
      <c r="C618" s="38"/>
      <c r="D618" s="1"/>
      <c r="E618" s="40"/>
      <c r="F618" s="44"/>
    </row>
    <row r="619" spans="1:6" ht="14.5">
      <c r="A619" s="52">
        <v>616</v>
      </c>
      <c r="B619" s="37"/>
      <c r="C619" s="38"/>
      <c r="D619" s="1"/>
      <c r="E619" s="40"/>
      <c r="F619" s="44"/>
    </row>
    <row r="620" spans="1:6" ht="14.5">
      <c r="A620" s="52">
        <v>617</v>
      </c>
      <c r="B620" s="37"/>
      <c r="C620" s="38"/>
      <c r="D620" s="1"/>
      <c r="E620" s="40"/>
      <c r="F620" s="44"/>
    </row>
    <row r="621" spans="1:6" ht="14.5">
      <c r="A621" s="52">
        <v>618</v>
      </c>
      <c r="B621" s="37"/>
      <c r="C621" s="38"/>
      <c r="D621" s="1"/>
      <c r="E621" s="40"/>
      <c r="F621" s="44"/>
    </row>
    <row r="622" spans="1:6" ht="14.5">
      <c r="A622" s="52">
        <v>619</v>
      </c>
      <c r="B622" s="37"/>
      <c r="C622" s="38"/>
      <c r="D622" s="1"/>
      <c r="E622" s="40"/>
      <c r="F622" s="44"/>
    </row>
    <row r="623" spans="1:6" ht="14.5">
      <c r="A623" s="52">
        <v>620</v>
      </c>
      <c r="B623" s="37"/>
      <c r="C623" s="38"/>
      <c r="D623" s="1"/>
      <c r="E623" s="40"/>
      <c r="F623" s="44"/>
    </row>
    <row r="624" spans="1:6" ht="14.5">
      <c r="A624" s="52">
        <v>621</v>
      </c>
      <c r="B624" s="37"/>
      <c r="C624" s="38"/>
      <c r="D624" s="1"/>
      <c r="E624" s="40"/>
      <c r="F624" s="44"/>
    </row>
    <row r="625" spans="1:6" ht="14.5">
      <c r="A625" s="52">
        <v>622</v>
      </c>
      <c r="B625" s="37"/>
      <c r="C625" s="38"/>
      <c r="D625" s="1"/>
      <c r="E625" s="40"/>
      <c r="F625" s="44"/>
    </row>
    <row r="626" spans="1:6" ht="14.5">
      <c r="A626" s="52">
        <v>623</v>
      </c>
      <c r="B626" s="37"/>
      <c r="C626" s="38"/>
      <c r="D626" s="1"/>
      <c r="E626" s="40"/>
      <c r="F626" s="44"/>
    </row>
    <row r="627" spans="1:6" ht="14.5">
      <c r="A627" s="52">
        <v>624</v>
      </c>
      <c r="B627" s="37"/>
      <c r="C627" s="38"/>
      <c r="D627" s="1"/>
      <c r="E627" s="40"/>
      <c r="F627" s="44"/>
    </row>
    <row r="628" spans="1:6" ht="14.5">
      <c r="A628" s="52">
        <v>625</v>
      </c>
      <c r="B628" s="37"/>
      <c r="C628" s="38"/>
      <c r="D628" s="1"/>
      <c r="E628" s="40"/>
      <c r="F628" s="44"/>
    </row>
    <row r="629" spans="1:6" ht="14.5">
      <c r="A629" s="52">
        <v>626</v>
      </c>
      <c r="B629" s="37"/>
      <c r="C629" s="38"/>
      <c r="D629" s="1"/>
      <c r="E629" s="40"/>
      <c r="F629" s="44"/>
    </row>
    <row r="630" spans="1:6" ht="14.5">
      <c r="A630" s="52">
        <v>627</v>
      </c>
      <c r="B630" s="37"/>
      <c r="C630" s="38"/>
      <c r="D630" s="1"/>
      <c r="E630" s="40"/>
      <c r="F630" s="44"/>
    </row>
    <row r="631" spans="1:6" ht="14.5">
      <c r="A631" s="52">
        <v>628</v>
      </c>
      <c r="B631" s="37"/>
      <c r="C631" s="38"/>
      <c r="D631" s="1"/>
      <c r="E631" s="40"/>
      <c r="F631" s="44"/>
    </row>
    <row r="632" spans="1:6" ht="14.5">
      <c r="A632" s="52">
        <v>629</v>
      </c>
      <c r="B632" s="37"/>
      <c r="C632" s="38"/>
      <c r="D632" s="1"/>
      <c r="E632" s="40"/>
      <c r="F632" s="44"/>
    </row>
    <row r="633" spans="1:6" ht="14.5">
      <c r="A633" s="52">
        <v>630</v>
      </c>
      <c r="B633" s="37"/>
      <c r="C633" s="38"/>
      <c r="D633" s="1"/>
      <c r="E633" s="40"/>
      <c r="F633" s="44"/>
    </row>
    <row r="634" spans="1:6" ht="14.5">
      <c r="A634" s="52">
        <v>631</v>
      </c>
      <c r="B634" s="37"/>
      <c r="C634" s="38"/>
      <c r="D634" s="1"/>
      <c r="E634" s="40"/>
      <c r="F634" s="44"/>
    </row>
    <row r="635" spans="1:6" ht="14.5">
      <c r="A635" s="52">
        <v>632</v>
      </c>
      <c r="B635" s="37"/>
      <c r="C635" s="38"/>
      <c r="D635" s="1"/>
      <c r="E635" s="40"/>
      <c r="F635" s="44"/>
    </row>
    <row r="636" spans="1:6" ht="14.5">
      <c r="A636" s="52">
        <v>633</v>
      </c>
      <c r="B636" s="37"/>
      <c r="C636" s="38"/>
      <c r="D636" s="1"/>
      <c r="E636" s="40"/>
      <c r="F636" s="44"/>
    </row>
    <row r="637" spans="1:6" ht="14.5">
      <c r="A637" s="52">
        <v>634</v>
      </c>
      <c r="B637" s="37"/>
      <c r="C637" s="38"/>
      <c r="D637" s="1"/>
      <c r="E637" s="40"/>
      <c r="F637" s="44"/>
    </row>
    <row r="638" spans="1:6" ht="14.5">
      <c r="A638" s="52">
        <v>635</v>
      </c>
      <c r="B638" s="37"/>
      <c r="C638" s="38"/>
      <c r="D638" s="1"/>
      <c r="E638" s="40"/>
      <c r="F638" s="44"/>
    </row>
    <row r="639" spans="1:6" ht="14.5">
      <c r="A639" s="52">
        <v>636</v>
      </c>
      <c r="B639" s="37"/>
      <c r="C639" s="38"/>
      <c r="D639" s="1"/>
      <c r="E639" s="40"/>
      <c r="F639" s="44"/>
    </row>
    <row r="640" spans="1:6" ht="14.5">
      <c r="A640" s="52">
        <v>637</v>
      </c>
      <c r="B640" s="37"/>
      <c r="C640" s="38"/>
      <c r="D640" s="1"/>
      <c r="E640" s="40"/>
      <c r="F640" s="44"/>
    </row>
    <row r="641" spans="1:6" ht="14.5">
      <c r="A641" s="52">
        <v>638</v>
      </c>
      <c r="B641" s="37"/>
      <c r="C641" s="38"/>
      <c r="D641" s="1"/>
      <c r="E641" s="40"/>
      <c r="F641" s="44"/>
    </row>
    <row r="642" spans="1:6" ht="14.5">
      <c r="A642" s="52">
        <v>639</v>
      </c>
      <c r="B642" s="37"/>
      <c r="C642" s="38"/>
      <c r="D642" s="1"/>
      <c r="E642" s="40"/>
      <c r="F642" s="44"/>
    </row>
    <row r="643" spans="1:6" ht="14.5">
      <c r="A643" s="52">
        <v>640</v>
      </c>
      <c r="B643" s="37"/>
      <c r="C643" s="38"/>
      <c r="D643" s="1"/>
      <c r="E643" s="40"/>
      <c r="F643" s="44"/>
    </row>
    <row r="644" spans="1:6" ht="14.5">
      <c r="A644" s="52">
        <v>641</v>
      </c>
      <c r="B644" s="37"/>
      <c r="C644" s="38"/>
      <c r="D644" s="1"/>
      <c r="E644" s="40"/>
      <c r="F644" s="44"/>
    </row>
    <row r="645" spans="1:6" ht="14.5">
      <c r="A645" s="52">
        <v>642</v>
      </c>
      <c r="B645" s="37"/>
      <c r="C645" s="38"/>
      <c r="D645" s="1"/>
      <c r="E645" s="40"/>
      <c r="F645" s="44"/>
    </row>
    <row r="646" spans="1:6" ht="14.5">
      <c r="A646" s="52">
        <v>643</v>
      </c>
      <c r="B646" s="37"/>
      <c r="C646" s="38"/>
      <c r="D646" s="1"/>
      <c r="E646" s="40"/>
      <c r="F646" s="44"/>
    </row>
    <row r="647" spans="1:6" ht="14.5">
      <c r="A647" s="52">
        <v>644</v>
      </c>
      <c r="B647" s="37"/>
      <c r="C647" s="38"/>
      <c r="D647" s="1"/>
      <c r="E647" s="40"/>
      <c r="F647" s="44"/>
    </row>
    <row r="648" spans="1:6" ht="14.5">
      <c r="A648" s="52">
        <v>645</v>
      </c>
      <c r="B648" s="37"/>
      <c r="C648" s="38"/>
      <c r="D648" s="1"/>
      <c r="E648" s="40"/>
      <c r="F648" s="44"/>
    </row>
    <row r="649" spans="1:6" ht="14.5">
      <c r="A649" s="52">
        <v>646</v>
      </c>
      <c r="B649" s="37"/>
      <c r="C649" s="38"/>
      <c r="D649" s="1"/>
      <c r="E649" s="40"/>
      <c r="F649" s="44"/>
    </row>
    <row r="650" spans="1:6" ht="14.5">
      <c r="A650" s="52">
        <v>647</v>
      </c>
      <c r="B650" s="37"/>
      <c r="C650" s="38"/>
      <c r="D650" s="1"/>
      <c r="E650" s="40"/>
      <c r="F650" s="44"/>
    </row>
    <row r="651" spans="1:6" ht="14.5">
      <c r="A651" s="52">
        <v>648</v>
      </c>
      <c r="B651" s="37"/>
      <c r="C651" s="38"/>
      <c r="D651" s="1"/>
      <c r="E651" s="40"/>
      <c r="F651" s="44"/>
    </row>
    <row r="652" spans="1:6" ht="14.5">
      <c r="A652" s="52">
        <v>649</v>
      </c>
      <c r="B652" s="37"/>
      <c r="C652" s="38"/>
      <c r="D652" s="1"/>
      <c r="E652" s="40"/>
      <c r="F652" s="44"/>
    </row>
    <row r="653" spans="1:6" ht="14.5">
      <c r="A653" s="52">
        <v>650</v>
      </c>
      <c r="B653" s="37"/>
      <c r="C653" s="38"/>
      <c r="D653" s="1"/>
      <c r="E653" s="40"/>
      <c r="F653" s="44"/>
    </row>
    <row r="654" spans="1:6" ht="14.5">
      <c r="A654" s="52">
        <v>651</v>
      </c>
      <c r="B654" s="37"/>
      <c r="C654" s="38"/>
      <c r="D654" s="1"/>
      <c r="E654" s="40"/>
      <c r="F654" s="44"/>
    </row>
    <row r="655" spans="1:6" ht="14.5">
      <c r="A655" s="52">
        <v>652</v>
      </c>
      <c r="B655" s="37"/>
      <c r="C655" s="38"/>
      <c r="D655" s="1"/>
      <c r="E655" s="40"/>
      <c r="F655" s="44"/>
    </row>
    <row r="656" spans="1:6" ht="14.5">
      <c r="A656" s="52">
        <v>653</v>
      </c>
      <c r="B656" s="37"/>
      <c r="C656" s="38"/>
      <c r="D656" s="1"/>
      <c r="E656" s="40"/>
      <c r="F656" s="44"/>
    </row>
    <row r="657" spans="1:6" ht="14.5">
      <c r="A657" s="52">
        <v>654</v>
      </c>
      <c r="B657" s="37"/>
      <c r="C657" s="38"/>
      <c r="D657" s="1"/>
      <c r="E657" s="40"/>
      <c r="F657" s="44"/>
    </row>
    <row r="658" spans="1:6" ht="14.5">
      <c r="A658" s="52">
        <v>655</v>
      </c>
      <c r="B658" s="37"/>
      <c r="C658" s="38"/>
      <c r="D658" s="1"/>
      <c r="E658" s="40"/>
      <c r="F658" s="44"/>
    </row>
    <row r="659" spans="1:6" ht="14.5">
      <c r="A659" s="52">
        <v>656</v>
      </c>
      <c r="B659" s="37"/>
      <c r="C659" s="38"/>
      <c r="D659" s="1"/>
      <c r="E659" s="40"/>
      <c r="F659" s="44"/>
    </row>
    <row r="660" spans="1:6" ht="14.5">
      <c r="A660" s="52">
        <v>657</v>
      </c>
      <c r="B660" s="37"/>
      <c r="C660" s="38"/>
      <c r="D660" s="1"/>
      <c r="E660" s="40"/>
      <c r="F660" s="44"/>
    </row>
    <row r="661" spans="1:6" ht="14.5">
      <c r="A661" s="52">
        <v>658</v>
      </c>
      <c r="B661" s="37"/>
      <c r="C661" s="38"/>
      <c r="D661" s="1"/>
      <c r="E661" s="40"/>
      <c r="F661" s="44"/>
    </row>
    <row r="662" spans="1:6" ht="14.5">
      <c r="A662" s="52">
        <v>659</v>
      </c>
      <c r="B662" s="37"/>
      <c r="C662" s="38"/>
      <c r="D662" s="1"/>
      <c r="E662" s="40"/>
      <c r="F662" s="44"/>
    </row>
    <row r="663" spans="1:6" ht="14.5">
      <c r="A663" s="52">
        <v>660</v>
      </c>
      <c r="B663" s="37"/>
      <c r="C663" s="38"/>
      <c r="D663" s="1"/>
      <c r="E663" s="40"/>
      <c r="F663" s="44"/>
    </row>
    <row r="664" spans="1:6" ht="14.5">
      <c r="A664" s="52">
        <v>661</v>
      </c>
      <c r="B664" s="37"/>
      <c r="C664" s="38"/>
      <c r="D664" s="1"/>
      <c r="E664" s="40"/>
      <c r="F664" s="44"/>
    </row>
    <row r="665" spans="1:6" ht="14.5">
      <c r="A665" s="52">
        <v>662</v>
      </c>
      <c r="B665" s="37"/>
      <c r="C665" s="38"/>
      <c r="D665" s="1"/>
      <c r="E665" s="40"/>
      <c r="F665" s="44"/>
    </row>
    <row r="666" spans="1:6" ht="14.5">
      <c r="A666" s="52">
        <v>663</v>
      </c>
      <c r="B666" s="37"/>
      <c r="C666" s="38"/>
      <c r="D666" s="1"/>
      <c r="E666" s="40"/>
      <c r="F666" s="44"/>
    </row>
    <row r="667" spans="1:6" ht="14.5">
      <c r="A667" s="52">
        <v>664</v>
      </c>
      <c r="B667" s="37"/>
      <c r="C667" s="38"/>
      <c r="D667" s="1"/>
      <c r="E667" s="40"/>
      <c r="F667" s="44"/>
    </row>
    <row r="668" spans="1:6" ht="14.5">
      <c r="A668" s="52">
        <v>665</v>
      </c>
      <c r="B668" s="37"/>
      <c r="C668" s="38"/>
      <c r="D668" s="1"/>
      <c r="E668" s="40"/>
      <c r="F668" s="44"/>
    </row>
    <row r="669" spans="1:6" ht="14.5">
      <c r="A669" s="52">
        <v>666</v>
      </c>
      <c r="B669" s="37"/>
      <c r="C669" s="38"/>
      <c r="D669" s="1"/>
      <c r="E669" s="40"/>
      <c r="F669" s="44"/>
    </row>
    <row r="670" spans="1:6" ht="14.5">
      <c r="A670" s="52">
        <v>667</v>
      </c>
      <c r="B670" s="37"/>
      <c r="C670" s="38"/>
      <c r="D670" s="1"/>
      <c r="E670" s="40"/>
      <c r="F670" s="44"/>
    </row>
    <row r="671" spans="1:6" ht="14.5">
      <c r="A671" s="52">
        <v>668</v>
      </c>
      <c r="B671" s="37"/>
      <c r="C671" s="38"/>
      <c r="D671" s="1"/>
      <c r="E671" s="40"/>
      <c r="F671" s="44"/>
    </row>
    <row r="672" spans="1:6" ht="14.5">
      <c r="A672" s="52">
        <v>669</v>
      </c>
      <c r="B672" s="37"/>
      <c r="C672" s="38"/>
      <c r="D672" s="1"/>
      <c r="E672" s="40"/>
      <c r="F672" s="44"/>
    </row>
    <row r="673" spans="1:6" ht="14.5">
      <c r="A673" s="52">
        <v>670</v>
      </c>
      <c r="B673" s="37"/>
      <c r="C673" s="38"/>
      <c r="D673" s="1"/>
      <c r="E673" s="40"/>
      <c r="F673" s="44"/>
    </row>
    <row r="674" spans="1:6" ht="14.5">
      <c r="A674" s="52">
        <v>671</v>
      </c>
      <c r="B674" s="37"/>
      <c r="C674" s="38"/>
      <c r="D674" s="1"/>
      <c r="E674" s="40"/>
      <c r="F674" s="44"/>
    </row>
    <row r="675" spans="1:6" ht="14.5">
      <c r="A675" s="52">
        <v>672</v>
      </c>
      <c r="B675" s="37"/>
      <c r="C675" s="38"/>
      <c r="D675" s="1"/>
      <c r="E675" s="40"/>
      <c r="F675" s="44"/>
    </row>
    <row r="676" spans="1:6" ht="14.5">
      <c r="A676" s="52">
        <v>673</v>
      </c>
      <c r="B676" s="37"/>
      <c r="C676" s="38"/>
      <c r="D676" s="1"/>
      <c r="E676" s="40"/>
      <c r="F676" s="44"/>
    </row>
    <row r="677" spans="1:6" ht="14.5">
      <c r="A677" s="52">
        <v>674</v>
      </c>
      <c r="B677" s="37"/>
      <c r="C677" s="38"/>
      <c r="D677" s="1"/>
      <c r="E677" s="40"/>
      <c r="F677" s="44"/>
    </row>
    <row r="678" spans="1:6" ht="14.5">
      <c r="A678" s="52">
        <v>675</v>
      </c>
      <c r="B678" s="37"/>
      <c r="C678" s="38"/>
      <c r="D678" s="1"/>
      <c r="E678" s="40"/>
      <c r="F678" s="44"/>
    </row>
    <row r="679" spans="1:6" ht="14.5">
      <c r="A679" s="52">
        <v>676</v>
      </c>
      <c r="B679" s="37"/>
      <c r="C679" s="38"/>
      <c r="D679" s="1"/>
      <c r="E679" s="40"/>
      <c r="F679" s="44"/>
    </row>
    <row r="680" spans="1:6" ht="14.5">
      <c r="A680" s="52">
        <v>677</v>
      </c>
      <c r="B680" s="37"/>
      <c r="C680" s="38"/>
      <c r="D680" s="1"/>
      <c r="E680" s="40"/>
      <c r="F680" s="44"/>
    </row>
    <row r="681" spans="1:6" ht="14.5">
      <c r="A681" s="52">
        <v>678</v>
      </c>
      <c r="B681" s="37"/>
      <c r="C681" s="38"/>
      <c r="D681" s="1"/>
      <c r="E681" s="40"/>
      <c r="F681" s="44"/>
    </row>
    <row r="682" spans="1:6" ht="14.5">
      <c r="A682" s="52">
        <v>679</v>
      </c>
      <c r="B682" s="37"/>
      <c r="C682" s="38"/>
      <c r="D682" s="1"/>
      <c r="E682" s="40"/>
      <c r="F682" s="44"/>
    </row>
    <row r="683" spans="1:6" ht="14.5">
      <c r="A683" s="52">
        <v>680</v>
      </c>
      <c r="B683" s="37"/>
      <c r="C683" s="38"/>
      <c r="D683" s="1"/>
      <c r="E683" s="40"/>
      <c r="F683" s="44"/>
    </row>
    <row r="684" spans="1:6" ht="14.5">
      <c r="A684" s="52">
        <v>681</v>
      </c>
      <c r="B684" s="37"/>
      <c r="C684" s="38"/>
      <c r="D684" s="1"/>
      <c r="E684" s="40"/>
      <c r="F684" s="44"/>
    </row>
    <row r="685" spans="1:6" ht="14.5">
      <c r="A685" s="52">
        <v>682</v>
      </c>
      <c r="B685" s="37"/>
      <c r="C685" s="38"/>
      <c r="D685" s="1"/>
      <c r="E685" s="40"/>
      <c r="F685" s="44"/>
    </row>
    <row r="686" spans="1:6" ht="14.5">
      <c r="A686" s="52">
        <v>683</v>
      </c>
      <c r="B686" s="37"/>
      <c r="C686" s="38"/>
      <c r="D686" s="1"/>
      <c r="E686" s="40"/>
      <c r="F686" s="44"/>
    </row>
    <row r="687" spans="1:6" ht="14.5">
      <c r="A687" s="52">
        <v>684</v>
      </c>
      <c r="B687" s="37"/>
      <c r="C687" s="38"/>
      <c r="D687" s="1"/>
      <c r="E687" s="40"/>
      <c r="F687" s="44"/>
    </row>
    <row r="688" spans="1:6" ht="14.5">
      <c r="A688" s="52">
        <v>685</v>
      </c>
      <c r="B688" s="37"/>
      <c r="C688" s="38"/>
      <c r="D688" s="1"/>
      <c r="E688" s="40"/>
      <c r="F688" s="44"/>
    </row>
    <row r="689" spans="1:6" ht="14.5">
      <c r="A689" s="52">
        <v>686</v>
      </c>
      <c r="B689" s="37"/>
      <c r="C689" s="38"/>
      <c r="D689" s="1"/>
      <c r="E689" s="40"/>
      <c r="F689" s="44"/>
    </row>
    <row r="690" spans="1:6" ht="14.5">
      <c r="A690" s="52">
        <v>687</v>
      </c>
      <c r="B690" s="37"/>
      <c r="C690" s="38"/>
      <c r="D690" s="1"/>
      <c r="E690" s="40"/>
      <c r="F690" s="44"/>
    </row>
    <row r="691" spans="1:6" ht="14.5">
      <c r="A691" s="52">
        <v>688</v>
      </c>
      <c r="B691" s="37"/>
      <c r="C691" s="38"/>
      <c r="D691" s="1"/>
      <c r="E691" s="40"/>
      <c r="F691" s="44"/>
    </row>
    <row r="692" spans="1:6" ht="14.5">
      <c r="A692" s="52">
        <v>689</v>
      </c>
      <c r="B692" s="37"/>
      <c r="C692" s="38"/>
      <c r="D692" s="1"/>
      <c r="E692" s="40"/>
      <c r="F692" s="44"/>
    </row>
    <row r="693" spans="1:6" ht="14.5">
      <c r="A693" s="52">
        <v>690</v>
      </c>
      <c r="B693" s="37"/>
      <c r="C693" s="38"/>
      <c r="D693" s="1"/>
      <c r="E693" s="40"/>
      <c r="F693" s="44"/>
    </row>
    <row r="694" spans="1:6" ht="14.5">
      <c r="A694" s="52">
        <v>691</v>
      </c>
      <c r="B694" s="37"/>
      <c r="C694" s="38"/>
      <c r="D694" s="1"/>
      <c r="E694" s="40"/>
      <c r="F694" s="44"/>
    </row>
    <row r="695" spans="1:6" ht="14.5">
      <c r="A695" s="52">
        <v>692</v>
      </c>
      <c r="B695" s="37"/>
      <c r="C695" s="38"/>
      <c r="D695" s="1"/>
      <c r="E695" s="40"/>
      <c r="F695" s="44"/>
    </row>
    <row r="696" spans="1:6" ht="14.5">
      <c r="A696" s="52">
        <v>693</v>
      </c>
      <c r="B696" s="37"/>
      <c r="C696" s="38"/>
      <c r="D696" s="1"/>
      <c r="E696" s="40"/>
      <c r="F696" s="44"/>
    </row>
    <row r="697" spans="1:6" ht="14.5">
      <c r="A697" s="52">
        <v>694</v>
      </c>
      <c r="B697" s="37"/>
      <c r="C697" s="38"/>
      <c r="D697" s="1"/>
      <c r="E697" s="40"/>
      <c r="F697" s="44"/>
    </row>
    <row r="698" spans="1:6" ht="14.5">
      <c r="A698" s="52">
        <v>695</v>
      </c>
      <c r="B698" s="37"/>
      <c r="C698" s="38"/>
      <c r="D698" s="1"/>
      <c r="E698" s="40"/>
      <c r="F698" s="44"/>
    </row>
    <row r="699" spans="1:6" ht="14.5">
      <c r="A699" s="52">
        <v>696</v>
      </c>
      <c r="B699" s="37"/>
      <c r="C699" s="38"/>
      <c r="D699" s="1"/>
      <c r="E699" s="40"/>
      <c r="F699" s="44"/>
    </row>
    <row r="700" spans="1:6" ht="14.5">
      <c r="A700" s="52">
        <v>697</v>
      </c>
      <c r="B700" s="37"/>
      <c r="C700" s="38"/>
      <c r="D700" s="1"/>
      <c r="E700" s="40"/>
      <c r="F700" s="44"/>
    </row>
    <row r="701" spans="1:6" ht="14.5">
      <c r="A701" s="52">
        <v>698</v>
      </c>
      <c r="B701" s="37"/>
      <c r="C701" s="38"/>
      <c r="D701" s="1"/>
      <c r="E701" s="40"/>
      <c r="F701" s="44"/>
    </row>
    <row r="702" spans="1:6" ht="14.5">
      <c r="A702" s="52">
        <v>699</v>
      </c>
      <c r="B702" s="37"/>
      <c r="C702" s="38"/>
      <c r="D702" s="1"/>
      <c r="E702" s="40"/>
      <c r="F702" s="44"/>
    </row>
    <row r="703" spans="1:6" ht="14.5">
      <c r="A703" s="52">
        <v>700</v>
      </c>
      <c r="B703" s="37"/>
      <c r="C703" s="38"/>
      <c r="D703" s="1"/>
      <c r="E703" s="40"/>
      <c r="F703" s="44"/>
    </row>
    <row r="704" spans="1:6" ht="14.5">
      <c r="A704" s="52">
        <v>701</v>
      </c>
      <c r="B704" s="37"/>
      <c r="C704" s="38"/>
      <c r="D704" s="1"/>
      <c r="E704" s="40"/>
      <c r="F704" s="44"/>
    </row>
    <row r="705" spans="1:6" ht="14.5">
      <c r="A705" s="52">
        <v>702</v>
      </c>
      <c r="B705" s="37"/>
      <c r="C705" s="38"/>
      <c r="D705" s="1"/>
      <c r="E705" s="40"/>
      <c r="F705" s="44"/>
    </row>
    <row r="706" spans="1:6" ht="14.5">
      <c r="A706" s="52">
        <v>703</v>
      </c>
      <c r="B706" s="37"/>
      <c r="C706" s="38"/>
      <c r="D706" s="1"/>
      <c r="E706" s="40"/>
      <c r="F706" s="44"/>
    </row>
    <row r="707" spans="1:6" ht="14.5">
      <c r="A707" s="52">
        <v>704</v>
      </c>
      <c r="B707" s="37"/>
      <c r="C707" s="38"/>
      <c r="D707" s="1"/>
      <c r="E707" s="40"/>
      <c r="F707" s="44"/>
    </row>
    <row r="708" spans="1:6" ht="14.5">
      <c r="A708" s="52">
        <v>705</v>
      </c>
      <c r="B708" s="37"/>
      <c r="C708" s="38"/>
      <c r="D708" s="1"/>
      <c r="E708" s="40"/>
      <c r="F708" s="44"/>
    </row>
    <row r="709" spans="1:6" ht="14.5">
      <c r="A709" s="52">
        <v>706</v>
      </c>
      <c r="B709" s="37"/>
      <c r="C709" s="38"/>
      <c r="D709" s="1"/>
      <c r="E709" s="40"/>
      <c r="F709" s="44"/>
    </row>
    <row r="710" spans="1:6" ht="14.5">
      <c r="A710" s="52">
        <v>707</v>
      </c>
      <c r="B710" s="37"/>
      <c r="C710" s="38"/>
      <c r="D710" s="1"/>
      <c r="E710" s="40"/>
      <c r="F710" s="44"/>
    </row>
    <row r="711" spans="1:6" ht="14.5">
      <c r="A711" s="52">
        <v>708</v>
      </c>
      <c r="B711" s="37"/>
      <c r="C711" s="38"/>
      <c r="D711" s="1"/>
      <c r="E711" s="40"/>
      <c r="F711" s="44"/>
    </row>
    <row r="712" spans="1:6" ht="14.5">
      <c r="A712" s="52">
        <v>709</v>
      </c>
      <c r="B712" s="37"/>
      <c r="C712" s="38"/>
      <c r="D712" s="1"/>
      <c r="E712" s="40"/>
      <c r="F712" s="44"/>
    </row>
    <row r="713" spans="1:6" ht="14.5">
      <c r="A713" s="52">
        <v>710</v>
      </c>
      <c r="B713" s="37"/>
      <c r="C713" s="38"/>
      <c r="D713" s="1"/>
      <c r="E713" s="40"/>
      <c r="F713" s="44"/>
    </row>
    <row r="714" spans="1:6" ht="14.5">
      <c r="A714" s="52">
        <v>711</v>
      </c>
      <c r="B714" s="37"/>
      <c r="C714" s="38"/>
      <c r="D714" s="1"/>
      <c r="E714" s="40"/>
      <c r="F714" s="44"/>
    </row>
    <row r="715" spans="1:6" ht="14.5">
      <c r="A715" s="52">
        <v>712</v>
      </c>
      <c r="B715" s="37"/>
      <c r="C715" s="38"/>
      <c r="D715" s="1"/>
      <c r="E715" s="40"/>
      <c r="F715" s="44"/>
    </row>
    <row r="716" spans="1:6" ht="14.5">
      <c r="A716" s="52">
        <v>713</v>
      </c>
      <c r="B716" s="37"/>
      <c r="C716" s="38"/>
      <c r="D716" s="1"/>
      <c r="E716" s="40"/>
      <c r="F716" s="44"/>
    </row>
    <row r="717" spans="1:6" ht="14.5">
      <c r="A717" s="52">
        <v>714</v>
      </c>
      <c r="B717" s="37"/>
      <c r="C717" s="38"/>
      <c r="D717" s="1"/>
      <c r="E717" s="40"/>
      <c r="F717" s="44"/>
    </row>
    <row r="718" spans="1:6" ht="14.5">
      <c r="A718" s="52">
        <v>715</v>
      </c>
      <c r="B718" s="37"/>
      <c r="C718" s="38"/>
      <c r="D718" s="1"/>
      <c r="E718" s="40"/>
      <c r="F718" s="44"/>
    </row>
    <row r="719" spans="1:6" ht="14.5">
      <c r="A719" s="52">
        <v>716</v>
      </c>
      <c r="B719" s="37"/>
      <c r="C719" s="38"/>
      <c r="D719" s="1"/>
      <c r="E719" s="40"/>
      <c r="F719" s="44"/>
    </row>
    <row r="720" spans="1:6" ht="14.5">
      <c r="A720" s="52">
        <v>717</v>
      </c>
      <c r="B720" s="37"/>
      <c r="C720" s="38"/>
      <c r="D720" s="1"/>
      <c r="E720" s="40"/>
      <c r="F720" s="44"/>
    </row>
    <row r="721" spans="1:6" ht="14.5">
      <c r="A721" s="52">
        <v>718</v>
      </c>
      <c r="B721" s="37"/>
      <c r="C721" s="38"/>
      <c r="D721" s="1"/>
      <c r="E721" s="40"/>
      <c r="F721" s="44"/>
    </row>
    <row r="722" spans="1:6" ht="14.5">
      <c r="A722" s="52">
        <v>719</v>
      </c>
      <c r="B722" s="37"/>
      <c r="C722" s="38"/>
      <c r="D722" s="1"/>
      <c r="E722" s="40"/>
      <c r="F722" s="44"/>
    </row>
    <row r="723" spans="1:6" ht="14.5">
      <c r="A723" s="52">
        <v>720</v>
      </c>
      <c r="B723" s="37"/>
      <c r="C723" s="38"/>
      <c r="D723" s="1"/>
      <c r="E723" s="40"/>
      <c r="F723" s="44"/>
    </row>
    <row r="724" spans="1:6" ht="14.5">
      <c r="A724" s="52">
        <v>721</v>
      </c>
      <c r="B724" s="37"/>
      <c r="C724" s="38"/>
      <c r="D724" s="1"/>
      <c r="E724" s="40"/>
      <c r="F724" s="44"/>
    </row>
    <row r="725" spans="1:6" ht="14.5">
      <c r="A725" s="52">
        <v>722</v>
      </c>
      <c r="B725" s="37"/>
      <c r="C725" s="38"/>
      <c r="D725" s="1"/>
      <c r="E725" s="40"/>
      <c r="F725" s="44"/>
    </row>
    <row r="726" spans="1:6" ht="14.5">
      <c r="A726" s="52">
        <v>723</v>
      </c>
      <c r="B726" s="37"/>
      <c r="C726" s="38"/>
      <c r="D726" s="1"/>
      <c r="E726" s="40"/>
      <c r="F726" s="44"/>
    </row>
    <row r="727" spans="1:6" ht="14.5">
      <c r="A727" s="52">
        <v>724</v>
      </c>
      <c r="B727" s="37"/>
      <c r="C727" s="38"/>
      <c r="D727" s="1"/>
      <c r="E727" s="40"/>
      <c r="F727" s="44"/>
    </row>
    <row r="728" spans="1:6" ht="14.5">
      <c r="A728" s="52">
        <v>725</v>
      </c>
      <c r="B728" s="37"/>
      <c r="C728" s="38"/>
      <c r="D728" s="1"/>
      <c r="E728" s="40"/>
      <c r="F728" s="44"/>
    </row>
    <row r="729" spans="1:6" ht="14.5">
      <c r="A729" s="52">
        <v>726</v>
      </c>
      <c r="B729" s="37"/>
      <c r="C729" s="38"/>
      <c r="D729" s="1"/>
      <c r="E729" s="40"/>
      <c r="F729" s="44"/>
    </row>
    <row r="730" spans="1:6" ht="14.5">
      <c r="A730" s="52">
        <v>727</v>
      </c>
      <c r="B730" s="37"/>
      <c r="C730" s="38"/>
      <c r="D730" s="1"/>
      <c r="E730" s="40"/>
      <c r="F730" s="44"/>
    </row>
    <row r="731" spans="1:6" ht="14.5">
      <c r="A731" s="52">
        <v>728</v>
      </c>
      <c r="B731" s="37"/>
      <c r="C731" s="38"/>
      <c r="D731" s="1"/>
      <c r="E731" s="40"/>
      <c r="F731" s="44"/>
    </row>
    <row r="732" spans="1:6" ht="14.5">
      <c r="A732" s="52">
        <v>729</v>
      </c>
      <c r="B732" s="37"/>
      <c r="C732" s="38"/>
      <c r="D732" s="1"/>
      <c r="E732" s="40"/>
      <c r="F732" s="44"/>
    </row>
    <row r="733" spans="1:6" ht="14.5">
      <c r="A733" s="52">
        <v>730</v>
      </c>
      <c r="B733" s="37"/>
      <c r="C733" s="38"/>
      <c r="D733" s="1"/>
      <c r="E733" s="40"/>
      <c r="F733" s="44"/>
    </row>
    <row r="734" spans="1:6" ht="14.5">
      <c r="A734" s="52">
        <v>731</v>
      </c>
      <c r="B734" s="37"/>
      <c r="C734" s="38"/>
      <c r="D734" s="1"/>
      <c r="E734" s="40"/>
      <c r="F734" s="44"/>
    </row>
    <row r="735" spans="1:6" ht="14.5">
      <c r="A735" s="52">
        <v>732</v>
      </c>
      <c r="B735" s="37"/>
      <c r="C735" s="38"/>
      <c r="D735" s="1"/>
      <c r="E735" s="40"/>
      <c r="F735" s="44"/>
    </row>
    <row r="736" spans="1:6" ht="14.5">
      <c r="A736" s="52">
        <v>733</v>
      </c>
      <c r="B736" s="37"/>
      <c r="C736" s="38"/>
      <c r="D736" s="1"/>
      <c r="E736" s="40"/>
      <c r="F736" s="44"/>
    </row>
    <row r="737" spans="1:6" ht="14.5">
      <c r="A737" s="52">
        <v>734</v>
      </c>
      <c r="B737" s="37"/>
      <c r="C737" s="38"/>
      <c r="D737" s="1"/>
      <c r="E737" s="40"/>
      <c r="F737" s="44"/>
    </row>
    <row r="738" spans="1:6" ht="14.5">
      <c r="A738" s="52">
        <v>735</v>
      </c>
      <c r="B738" s="37"/>
      <c r="C738" s="38"/>
      <c r="D738" s="1"/>
      <c r="E738" s="40"/>
      <c r="F738" s="44"/>
    </row>
    <row r="739" spans="1:6" ht="14.5">
      <c r="A739" s="52">
        <v>736</v>
      </c>
      <c r="B739" s="37"/>
      <c r="C739" s="38"/>
      <c r="D739" s="1"/>
      <c r="E739" s="40"/>
      <c r="F739" s="44"/>
    </row>
    <row r="740" spans="1:6" ht="14.5">
      <c r="A740" s="52">
        <v>737</v>
      </c>
      <c r="B740" s="37"/>
      <c r="C740" s="38"/>
      <c r="D740" s="1"/>
      <c r="E740" s="40"/>
      <c r="F740" s="44"/>
    </row>
    <row r="741" spans="1:6" ht="14.5">
      <c r="A741" s="52">
        <v>738</v>
      </c>
      <c r="B741" s="37"/>
      <c r="C741" s="38"/>
      <c r="D741" s="1"/>
      <c r="E741" s="40"/>
      <c r="F741" s="44"/>
    </row>
    <row r="742" spans="1:6" ht="14.5">
      <c r="A742" s="52">
        <v>739</v>
      </c>
      <c r="B742" s="37"/>
      <c r="C742" s="38"/>
      <c r="D742" s="1"/>
      <c r="E742" s="40"/>
      <c r="F742" s="44"/>
    </row>
    <row r="743" spans="1:6" ht="14.5">
      <c r="A743" s="52">
        <v>740</v>
      </c>
      <c r="B743" s="37"/>
      <c r="C743" s="38"/>
      <c r="D743" s="1"/>
      <c r="E743" s="40"/>
      <c r="F743" s="44"/>
    </row>
    <row r="744" spans="1:6" ht="14.5">
      <c r="A744" s="52">
        <v>741</v>
      </c>
      <c r="B744" s="37"/>
      <c r="C744" s="38"/>
      <c r="D744" s="1"/>
      <c r="E744" s="40"/>
      <c r="F744" s="44"/>
    </row>
    <row r="745" spans="1:6" ht="14.5">
      <c r="A745" s="52">
        <v>742</v>
      </c>
      <c r="B745" s="37"/>
      <c r="C745" s="38"/>
      <c r="D745" s="1"/>
      <c r="E745" s="40"/>
      <c r="F745" s="44"/>
    </row>
    <row r="746" spans="1:6" ht="14.5">
      <c r="A746" s="52">
        <v>743</v>
      </c>
      <c r="B746" s="37"/>
      <c r="C746" s="38"/>
      <c r="D746" s="1"/>
      <c r="E746" s="40"/>
      <c r="F746" s="44"/>
    </row>
    <row r="747" spans="1:6" ht="14.5">
      <c r="A747" s="52">
        <v>744</v>
      </c>
      <c r="B747" s="37"/>
      <c r="C747" s="38"/>
      <c r="D747" s="1"/>
      <c r="E747" s="40"/>
      <c r="F747" s="44"/>
    </row>
    <row r="748" spans="1:6" ht="14.5">
      <c r="A748" s="52">
        <v>745</v>
      </c>
      <c r="B748" s="37"/>
      <c r="C748" s="38"/>
      <c r="D748" s="1"/>
      <c r="E748" s="40"/>
      <c r="F748" s="44"/>
    </row>
    <row r="749" spans="1:6" ht="14.5">
      <c r="A749" s="52">
        <v>746</v>
      </c>
      <c r="B749" s="37"/>
      <c r="C749" s="38"/>
      <c r="D749" s="1"/>
      <c r="E749" s="40"/>
      <c r="F749" s="44"/>
    </row>
    <row r="750" spans="1:6" ht="14.5">
      <c r="A750" s="52">
        <v>747</v>
      </c>
      <c r="B750" s="37"/>
      <c r="C750" s="38"/>
      <c r="D750" s="1"/>
      <c r="E750" s="40"/>
      <c r="F750" s="44"/>
    </row>
    <row r="751" spans="1:6" ht="14.5">
      <c r="A751" s="52">
        <v>748</v>
      </c>
      <c r="B751" s="37"/>
      <c r="C751" s="38"/>
      <c r="D751" s="1"/>
      <c r="E751" s="40"/>
      <c r="F751" s="44"/>
    </row>
    <row r="752" spans="1:6" ht="14.5">
      <c r="A752" s="52">
        <v>749</v>
      </c>
      <c r="B752" s="37"/>
      <c r="C752" s="38"/>
      <c r="D752" s="1"/>
      <c r="E752" s="40"/>
      <c r="F752" s="44"/>
    </row>
    <row r="753" spans="1:6" ht="14.5">
      <c r="A753" s="52">
        <v>750</v>
      </c>
      <c r="B753" s="37"/>
      <c r="C753" s="38"/>
      <c r="D753" s="1"/>
      <c r="E753" s="40"/>
      <c r="F753" s="44"/>
    </row>
    <row r="754" spans="1:6" ht="14.5">
      <c r="A754" s="52">
        <v>751</v>
      </c>
      <c r="B754" s="37"/>
      <c r="C754" s="38"/>
      <c r="D754" s="1"/>
      <c r="E754" s="40"/>
      <c r="F754" s="44"/>
    </row>
    <row r="755" spans="1:6" ht="14.5">
      <c r="A755" s="52">
        <v>752</v>
      </c>
      <c r="B755" s="37"/>
      <c r="C755" s="38"/>
      <c r="D755" s="1"/>
      <c r="E755" s="40"/>
      <c r="F755" s="44"/>
    </row>
    <row r="756" spans="1:6" ht="14.5">
      <c r="A756" s="52">
        <v>753</v>
      </c>
      <c r="B756" s="37"/>
      <c r="C756" s="38"/>
      <c r="D756" s="1"/>
      <c r="E756" s="40"/>
      <c r="F756" s="44"/>
    </row>
    <row r="757" spans="1:6" ht="14.5">
      <c r="A757" s="52">
        <v>754</v>
      </c>
      <c r="B757" s="37"/>
      <c r="C757" s="38"/>
      <c r="D757" s="1"/>
      <c r="E757" s="40"/>
      <c r="F757" s="44"/>
    </row>
    <row r="758" spans="1:6" ht="14.5">
      <c r="A758" s="52">
        <v>755</v>
      </c>
      <c r="B758" s="37"/>
      <c r="C758" s="38"/>
      <c r="D758" s="1"/>
      <c r="E758" s="40"/>
      <c r="F758" s="44"/>
    </row>
    <row r="759" spans="1:6" ht="14.5">
      <c r="A759" s="52">
        <v>756</v>
      </c>
      <c r="B759" s="37"/>
      <c r="C759" s="38"/>
      <c r="D759" s="1"/>
      <c r="E759" s="40"/>
      <c r="F759" s="44"/>
    </row>
    <row r="760" spans="1:6" ht="14.5">
      <c r="A760" s="52">
        <v>757</v>
      </c>
      <c r="B760" s="37"/>
      <c r="C760" s="38"/>
      <c r="D760" s="1"/>
      <c r="E760" s="40"/>
      <c r="F760" s="44"/>
    </row>
    <row r="761" spans="1:6" ht="14.5">
      <c r="A761" s="52">
        <v>758</v>
      </c>
      <c r="B761" s="37"/>
      <c r="C761" s="38"/>
      <c r="D761" s="1"/>
      <c r="E761" s="40"/>
      <c r="F761" s="44"/>
    </row>
    <row r="762" spans="1:6" ht="14.5">
      <c r="A762" s="52">
        <v>759</v>
      </c>
      <c r="B762" s="37"/>
      <c r="C762" s="38"/>
      <c r="D762" s="1"/>
      <c r="E762" s="40"/>
      <c r="F762" s="44"/>
    </row>
    <row r="763" spans="1:6" ht="14.5">
      <c r="A763" s="52">
        <v>760</v>
      </c>
      <c r="B763" s="37"/>
      <c r="C763" s="38"/>
      <c r="D763" s="1"/>
      <c r="E763" s="40"/>
      <c r="F763" s="44"/>
    </row>
    <row r="764" spans="1:6" ht="14.5">
      <c r="A764" s="52">
        <v>761</v>
      </c>
      <c r="B764" s="37"/>
      <c r="C764" s="38"/>
      <c r="D764" s="1"/>
      <c r="E764" s="40"/>
      <c r="F764" s="44"/>
    </row>
    <row r="765" spans="1:6" ht="14.5">
      <c r="A765" s="52">
        <v>762</v>
      </c>
      <c r="B765" s="37"/>
      <c r="C765" s="38"/>
      <c r="D765" s="1"/>
      <c r="E765" s="40"/>
      <c r="F765" s="44"/>
    </row>
    <row r="766" spans="1:6" ht="14.5">
      <c r="A766" s="52">
        <v>763</v>
      </c>
      <c r="B766" s="37"/>
      <c r="C766" s="38"/>
      <c r="D766" s="1"/>
      <c r="E766" s="40"/>
      <c r="F766" s="44"/>
    </row>
    <row r="767" spans="1:6" ht="14.5">
      <c r="A767" s="52">
        <v>764</v>
      </c>
      <c r="B767" s="37"/>
      <c r="C767" s="38"/>
      <c r="D767" s="1"/>
      <c r="E767" s="40"/>
      <c r="F767" s="44"/>
    </row>
    <row r="768" spans="1:6" ht="14.5">
      <c r="A768" s="52">
        <v>765</v>
      </c>
      <c r="B768" s="37"/>
      <c r="C768" s="38"/>
      <c r="D768" s="1"/>
      <c r="E768" s="40"/>
      <c r="F768" s="44"/>
    </row>
    <row r="769" spans="1:6" ht="14.5">
      <c r="A769" s="52">
        <v>766</v>
      </c>
      <c r="B769" s="37"/>
      <c r="C769" s="38"/>
      <c r="D769" s="1"/>
      <c r="E769" s="40"/>
      <c r="F769" s="44"/>
    </row>
    <row r="770" spans="1:6" ht="14.5">
      <c r="A770" s="52">
        <v>767</v>
      </c>
      <c r="B770" s="37"/>
      <c r="C770" s="38"/>
      <c r="D770" s="1"/>
      <c r="E770" s="40"/>
      <c r="F770" s="44"/>
    </row>
    <row r="771" spans="1:6" ht="14.5">
      <c r="A771" s="52">
        <v>768</v>
      </c>
      <c r="B771" s="37"/>
      <c r="C771" s="38"/>
      <c r="D771" s="1"/>
      <c r="E771" s="40"/>
      <c r="F771" s="44"/>
    </row>
    <row r="772" spans="1:6" ht="14.5">
      <c r="A772" s="52">
        <v>769</v>
      </c>
      <c r="B772" s="37"/>
      <c r="C772" s="38"/>
      <c r="D772" s="1"/>
      <c r="E772" s="40"/>
      <c r="F772" s="44"/>
    </row>
    <row r="773" spans="1:6" ht="14.5">
      <c r="A773" s="52">
        <v>770</v>
      </c>
      <c r="B773" s="37"/>
      <c r="C773" s="38"/>
      <c r="D773" s="1"/>
      <c r="E773" s="40"/>
      <c r="F773" s="44"/>
    </row>
    <row r="774" spans="1:6" ht="14.5">
      <c r="A774" s="52">
        <v>771</v>
      </c>
      <c r="B774" s="37"/>
      <c r="C774" s="38"/>
      <c r="D774" s="1"/>
      <c r="E774" s="40"/>
      <c r="F774" s="44"/>
    </row>
    <row r="775" spans="1:6" ht="14.5">
      <c r="A775" s="52">
        <v>772</v>
      </c>
      <c r="B775" s="37"/>
      <c r="C775" s="38"/>
      <c r="D775" s="1"/>
      <c r="E775" s="40"/>
      <c r="F775" s="44"/>
    </row>
    <row r="776" spans="1:6" ht="14.5">
      <c r="A776" s="52">
        <v>773</v>
      </c>
      <c r="B776" s="37"/>
      <c r="C776" s="38"/>
      <c r="D776" s="1"/>
      <c r="E776" s="40"/>
      <c r="F776" s="44"/>
    </row>
    <row r="777" spans="1:6" ht="14.5">
      <c r="A777" s="52">
        <v>774</v>
      </c>
      <c r="B777" s="37"/>
      <c r="C777" s="38"/>
      <c r="D777" s="1"/>
      <c r="E777" s="40"/>
      <c r="F777" s="44"/>
    </row>
    <row r="778" spans="1:6" ht="14.5">
      <c r="A778" s="52">
        <v>775</v>
      </c>
      <c r="B778" s="37"/>
      <c r="C778" s="38"/>
      <c r="D778" s="1"/>
      <c r="E778" s="40"/>
      <c r="F778" s="44"/>
    </row>
    <row r="779" spans="1:6" ht="14.5">
      <c r="A779" s="52">
        <v>776</v>
      </c>
      <c r="B779" s="37"/>
      <c r="C779" s="38"/>
      <c r="D779" s="1"/>
      <c r="E779" s="40"/>
      <c r="F779" s="44"/>
    </row>
    <row r="780" spans="1:6" ht="14.5">
      <c r="A780" s="52">
        <v>777</v>
      </c>
      <c r="B780" s="37"/>
      <c r="C780" s="38"/>
      <c r="D780" s="1"/>
      <c r="E780" s="40"/>
      <c r="F780" s="44"/>
    </row>
    <row r="781" spans="1:6" ht="14.5">
      <c r="A781" s="52">
        <v>778</v>
      </c>
      <c r="B781" s="37"/>
      <c r="C781" s="38"/>
      <c r="D781" s="1"/>
      <c r="E781" s="40"/>
      <c r="F781" s="44"/>
    </row>
    <row r="782" spans="1:6" ht="14.5">
      <c r="A782" s="52">
        <v>779</v>
      </c>
      <c r="B782" s="37"/>
      <c r="C782" s="38"/>
      <c r="D782" s="1"/>
      <c r="E782" s="40"/>
      <c r="F782" s="44"/>
    </row>
    <row r="783" spans="1:6" ht="14.5">
      <c r="A783" s="52">
        <v>780</v>
      </c>
      <c r="B783" s="37"/>
      <c r="C783" s="38"/>
      <c r="D783" s="1"/>
      <c r="E783" s="40"/>
      <c r="F783" s="44"/>
    </row>
    <row r="784" spans="1:6" ht="14.5">
      <c r="A784" s="52">
        <v>781</v>
      </c>
      <c r="B784" s="37"/>
      <c r="C784" s="38"/>
      <c r="D784" s="1"/>
      <c r="E784" s="40"/>
      <c r="F784" s="44"/>
    </row>
    <row r="785" spans="1:6" ht="14.5">
      <c r="A785" s="52">
        <v>782</v>
      </c>
      <c r="B785" s="37"/>
      <c r="C785" s="38"/>
      <c r="D785" s="1"/>
      <c r="E785" s="40"/>
      <c r="F785" s="44"/>
    </row>
    <row r="786" spans="1:6" ht="14.5">
      <c r="A786" s="52">
        <v>783</v>
      </c>
      <c r="B786" s="37"/>
      <c r="C786" s="38"/>
      <c r="D786" s="1"/>
      <c r="E786" s="40"/>
      <c r="F786" s="44"/>
    </row>
    <row r="787" spans="1:6" ht="14.5">
      <c r="A787" s="52">
        <v>784</v>
      </c>
      <c r="B787" s="37"/>
      <c r="C787" s="38"/>
      <c r="D787" s="1"/>
      <c r="E787" s="40"/>
      <c r="F787" s="44"/>
    </row>
    <row r="788" spans="1:6" ht="14.5">
      <c r="A788" s="52">
        <v>785</v>
      </c>
      <c r="B788" s="37"/>
      <c r="C788" s="38"/>
      <c r="D788" s="1"/>
      <c r="E788" s="40"/>
      <c r="F788" s="44"/>
    </row>
    <row r="789" spans="1:6" ht="14.5">
      <c r="A789" s="52">
        <v>786</v>
      </c>
      <c r="B789" s="37"/>
      <c r="C789" s="38"/>
      <c r="D789" s="1"/>
      <c r="E789" s="40"/>
      <c r="F789" s="44"/>
    </row>
    <row r="790" spans="1:6" ht="14.5">
      <c r="A790" s="52">
        <v>787</v>
      </c>
      <c r="B790" s="37"/>
      <c r="C790" s="38"/>
      <c r="D790" s="1"/>
      <c r="E790" s="40"/>
      <c r="F790" s="44"/>
    </row>
    <row r="791" spans="1:6" ht="14.5">
      <c r="A791" s="52">
        <v>788</v>
      </c>
      <c r="B791" s="37"/>
      <c r="C791" s="38"/>
      <c r="D791" s="1"/>
      <c r="E791" s="40"/>
      <c r="F791" s="44"/>
    </row>
    <row r="792" spans="1:6" ht="14.5">
      <c r="A792" s="52">
        <v>789</v>
      </c>
      <c r="B792" s="37"/>
      <c r="C792" s="38"/>
      <c r="D792" s="1"/>
      <c r="E792" s="40"/>
      <c r="F792" s="44"/>
    </row>
    <row r="793" spans="1:6" ht="14.5">
      <c r="A793" s="52">
        <v>790</v>
      </c>
      <c r="B793" s="37"/>
      <c r="C793" s="38"/>
      <c r="D793" s="1"/>
      <c r="E793" s="40"/>
      <c r="F793" s="44"/>
    </row>
    <row r="794" spans="1:6" ht="14.5">
      <c r="A794" s="52">
        <v>791</v>
      </c>
      <c r="B794" s="37"/>
      <c r="C794" s="38"/>
      <c r="D794" s="1"/>
      <c r="E794" s="40"/>
      <c r="F794" s="44"/>
    </row>
    <row r="795" spans="1:6" ht="14.5">
      <c r="A795" s="52">
        <v>792</v>
      </c>
      <c r="B795" s="37"/>
      <c r="C795" s="38"/>
      <c r="D795" s="1"/>
      <c r="E795" s="40"/>
      <c r="F795" s="44"/>
    </row>
    <row r="796" spans="1:6" ht="14.5">
      <c r="A796" s="52">
        <v>793</v>
      </c>
      <c r="B796" s="37"/>
      <c r="C796" s="38"/>
      <c r="D796" s="1"/>
      <c r="E796" s="40"/>
      <c r="F796" s="44"/>
    </row>
    <row r="797" spans="1:6" ht="14.5">
      <c r="A797" s="52">
        <v>794</v>
      </c>
      <c r="B797" s="37"/>
      <c r="C797" s="38"/>
      <c r="D797" s="1"/>
      <c r="E797" s="40"/>
      <c r="F797" s="44"/>
    </row>
    <row r="798" spans="1:6" ht="14.5">
      <c r="A798" s="52">
        <v>795</v>
      </c>
      <c r="B798" s="37"/>
      <c r="C798" s="38"/>
      <c r="D798" s="1"/>
      <c r="E798" s="40"/>
      <c r="F798" s="44"/>
    </row>
    <row r="799" spans="1:6" ht="14.5">
      <c r="A799" s="52">
        <v>796</v>
      </c>
      <c r="B799" s="37"/>
      <c r="C799" s="38"/>
      <c r="D799" s="1"/>
      <c r="E799" s="40"/>
      <c r="F799" s="44"/>
    </row>
    <row r="800" spans="1:6" ht="14.5">
      <c r="A800" s="52">
        <v>797</v>
      </c>
      <c r="B800" s="37"/>
      <c r="C800" s="38"/>
      <c r="D800" s="1"/>
      <c r="E800" s="40"/>
      <c r="F800" s="44"/>
    </row>
    <row r="801" spans="1:6" ht="14.5">
      <c r="A801" s="52">
        <v>798</v>
      </c>
      <c r="B801" s="37"/>
      <c r="C801" s="38"/>
      <c r="D801" s="1"/>
      <c r="E801" s="40"/>
      <c r="F801" s="44"/>
    </row>
    <row r="802" spans="1:6" ht="14.5">
      <c r="A802" s="52">
        <v>799</v>
      </c>
      <c r="B802" s="37"/>
      <c r="C802" s="38"/>
      <c r="D802" s="1"/>
      <c r="E802" s="40"/>
      <c r="F802" s="44"/>
    </row>
    <row r="803" spans="1:6" ht="14.5">
      <c r="A803" s="52">
        <v>800</v>
      </c>
      <c r="B803" s="37"/>
      <c r="C803" s="38"/>
      <c r="D803" s="1"/>
      <c r="E803" s="40"/>
      <c r="F803" s="44"/>
    </row>
    <row r="804" spans="1:6" ht="14.5">
      <c r="A804" s="52">
        <v>801</v>
      </c>
      <c r="B804" s="37"/>
      <c r="C804" s="38"/>
      <c r="D804" s="1"/>
      <c r="E804" s="40"/>
      <c r="F804" s="44"/>
    </row>
    <row r="805" spans="1:6" ht="14.5">
      <c r="A805" s="52">
        <v>802</v>
      </c>
      <c r="B805" s="37"/>
      <c r="C805" s="38"/>
      <c r="D805" s="1"/>
      <c r="E805" s="40"/>
      <c r="F805" s="44"/>
    </row>
    <row r="806" spans="1:6" ht="14.5">
      <c r="A806" s="52">
        <v>803</v>
      </c>
      <c r="B806" s="37"/>
      <c r="C806" s="38"/>
      <c r="D806" s="1"/>
      <c r="E806" s="40"/>
      <c r="F806" s="44"/>
    </row>
    <row r="807" spans="1:6" ht="14.5">
      <c r="A807" s="52">
        <v>804</v>
      </c>
      <c r="B807" s="37"/>
      <c r="C807" s="38"/>
      <c r="D807" s="1"/>
      <c r="E807" s="40"/>
      <c r="F807" s="44"/>
    </row>
    <row r="808" spans="1:6" ht="14.5">
      <c r="A808" s="52">
        <v>805</v>
      </c>
      <c r="B808" s="37"/>
      <c r="C808" s="38"/>
      <c r="D808" s="1"/>
      <c r="E808" s="40"/>
      <c r="F808" s="44"/>
    </row>
    <row r="809" spans="1:6" ht="14.5">
      <c r="A809" s="52">
        <v>806</v>
      </c>
      <c r="B809" s="37"/>
      <c r="C809" s="38"/>
      <c r="D809" s="1"/>
      <c r="E809" s="40"/>
      <c r="F809" s="44"/>
    </row>
    <row r="810" spans="1:6" ht="14.5">
      <c r="A810" s="52">
        <v>807</v>
      </c>
      <c r="B810" s="37"/>
      <c r="C810" s="38"/>
      <c r="D810" s="1"/>
      <c r="E810" s="40"/>
      <c r="F810" s="44"/>
    </row>
    <row r="811" spans="1:6" ht="14.5">
      <c r="A811" s="52">
        <v>808</v>
      </c>
      <c r="B811" s="37"/>
      <c r="C811" s="38"/>
      <c r="D811" s="1"/>
      <c r="E811" s="40"/>
      <c r="F811" s="44"/>
    </row>
    <row r="812" spans="1:6" ht="14.5">
      <c r="A812" s="52">
        <v>809</v>
      </c>
      <c r="B812" s="37"/>
      <c r="C812" s="38"/>
      <c r="D812" s="1"/>
      <c r="E812" s="40"/>
      <c r="F812" s="44"/>
    </row>
    <row r="813" spans="1:6" ht="14.5">
      <c r="A813" s="52">
        <v>810</v>
      </c>
      <c r="B813" s="37"/>
      <c r="C813" s="38"/>
      <c r="D813" s="1"/>
      <c r="E813" s="40"/>
      <c r="F813" s="44"/>
    </row>
    <row r="814" spans="1:6" ht="14.5">
      <c r="A814" s="52">
        <v>811</v>
      </c>
      <c r="B814" s="37"/>
      <c r="C814" s="38"/>
      <c r="D814" s="1"/>
      <c r="E814" s="40"/>
      <c r="F814" s="44"/>
    </row>
    <row r="815" spans="1:6" ht="14.5">
      <c r="A815" s="52">
        <v>812</v>
      </c>
      <c r="B815" s="37"/>
      <c r="C815" s="38"/>
      <c r="D815" s="1"/>
      <c r="E815" s="40"/>
      <c r="F815" s="44"/>
    </row>
    <row r="816" spans="1:6" ht="14.5">
      <c r="A816" s="52">
        <v>813</v>
      </c>
      <c r="B816" s="37"/>
      <c r="C816" s="38"/>
      <c r="D816" s="1"/>
      <c r="E816" s="40"/>
      <c r="F816" s="44"/>
    </row>
    <row r="817" spans="1:6" ht="14.5">
      <c r="A817" s="52">
        <v>814</v>
      </c>
      <c r="B817" s="37"/>
      <c r="C817" s="38"/>
      <c r="D817" s="1"/>
      <c r="E817" s="40"/>
      <c r="F817" s="44"/>
    </row>
    <row r="818" spans="1:6" ht="14.5">
      <c r="A818" s="52">
        <v>815</v>
      </c>
      <c r="B818" s="37"/>
      <c r="C818" s="38"/>
      <c r="D818" s="1"/>
      <c r="E818" s="40"/>
      <c r="F818" s="44"/>
    </row>
    <row r="819" spans="1:6" ht="14.5">
      <c r="A819" s="52">
        <v>816</v>
      </c>
      <c r="B819" s="37"/>
      <c r="C819" s="38"/>
      <c r="D819" s="1"/>
      <c r="E819" s="40"/>
      <c r="F819" s="44"/>
    </row>
    <row r="820" spans="1:6" ht="14.5">
      <c r="A820" s="52">
        <v>817</v>
      </c>
      <c r="B820" s="37"/>
      <c r="C820" s="38"/>
      <c r="D820" s="1"/>
      <c r="E820" s="40"/>
      <c r="F820" s="44"/>
    </row>
    <row r="821" spans="1:6" ht="14.5">
      <c r="A821" s="52">
        <v>818</v>
      </c>
      <c r="B821" s="37"/>
      <c r="C821" s="38"/>
      <c r="D821" s="1"/>
      <c r="E821" s="40"/>
      <c r="F821" s="44"/>
    </row>
    <row r="822" spans="1:6" ht="14.5">
      <c r="A822" s="52">
        <v>819</v>
      </c>
      <c r="B822" s="37"/>
      <c r="C822" s="38"/>
      <c r="D822" s="1"/>
      <c r="E822" s="40"/>
      <c r="F822" s="44"/>
    </row>
    <row r="823" spans="1:6" ht="14.5">
      <c r="A823" s="52">
        <v>820</v>
      </c>
      <c r="B823" s="37"/>
      <c r="C823" s="38"/>
      <c r="D823" s="1"/>
      <c r="E823" s="40"/>
      <c r="F823" s="44"/>
    </row>
    <row r="824" spans="1:6" ht="14.5">
      <c r="A824" s="52">
        <v>821</v>
      </c>
      <c r="B824" s="37"/>
      <c r="C824" s="38"/>
      <c r="D824" s="1"/>
      <c r="E824" s="40"/>
      <c r="F824" s="44"/>
    </row>
    <row r="825" spans="1:6" ht="14.5">
      <c r="A825" s="52">
        <v>822</v>
      </c>
      <c r="B825" s="37"/>
      <c r="C825" s="38"/>
      <c r="D825" s="1"/>
      <c r="E825" s="40"/>
      <c r="F825" s="44"/>
    </row>
    <row r="826" spans="1:6" ht="14.5">
      <c r="A826" s="52">
        <v>823</v>
      </c>
      <c r="B826" s="37"/>
      <c r="C826" s="38"/>
      <c r="D826" s="1"/>
      <c r="E826" s="40"/>
      <c r="F826" s="44"/>
    </row>
    <row r="827" spans="1:6" ht="14.5">
      <c r="A827" s="52">
        <v>824</v>
      </c>
      <c r="B827" s="37"/>
      <c r="C827" s="38"/>
      <c r="D827" s="1"/>
      <c r="E827" s="40"/>
      <c r="F827" s="44"/>
    </row>
    <row r="828" spans="1:6" ht="14.5">
      <c r="A828" s="52">
        <v>825</v>
      </c>
      <c r="B828" s="37"/>
      <c r="C828" s="38"/>
      <c r="D828" s="1"/>
      <c r="E828" s="40"/>
      <c r="F828" s="44"/>
    </row>
    <row r="829" spans="1:6" ht="14.5">
      <c r="A829" s="52">
        <v>826</v>
      </c>
      <c r="B829" s="37"/>
      <c r="C829" s="38"/>
      <c r="D829" s="1"/>
      <c r="E829" s="40"/>
      <c r="F829" s="44"/>
    </row>
    <row r="830" spans="1:6" ht="14.5">
      <c r="A830" s="52">
        <v>827</v>
      </c>
      <c r="B830" s="37"/>
      <c r="C830" s="38"/>
      <c r="D830" s="1"/>
      <c r="E830" s="40"/>
      <c r="F830" s="44"/>
    </row>
    <row r="831" spans="1:6" ht="14.5">
      <c r="A831" s="52">
        <v>828</v>
      </c>
      <c r="B831" s="37"/>
      <c r="C831" s="38"/>
      <c r="D831" s="1"/>
      <c r="E831" s="40"/>
      <c r="F831" s="44"/>
    </row>
    <row r="832" spans="1:6" ht="14.5">
      <c r="A832" s="52">
        <v>829</v>
      </c>
      <c r="B832" s="37"/>
      <c r="C832" s="38"/>
      <c r="D832" s="1"/>
      <c r="E832" s="40"/>
      <c r="F832" s="44"/>
    </row>
    <row r="833" spans="1:6" ht="14.5">
      <c r="A833" s="52">
        <v>830</v>
      </c>
      <c r="B833" s="37"/>
      <c r="C833" s="38"/>
      <c r="D833" s="1"/>
      <c r="E833" s="40"/>
      <c r="F833" s="44"/>
    </row>
    <row r="834" spans="1:6" ht="14.5">
      <c r="A834" s="52">
        <v>831</v>
      </c>
      <c r="B834" s="37"/>
      <c r="C834" s="38"/>
      <c r="D834" s="1"/>
      <c r="E834" s="40"/>
      <c r="F834" s="44"/>
    </row>
    <row r="835" spans="1:6" ht="14.5">
      <c r="A835" s="52">
        <v>832</v>
      </c>
      <c r="B835" s="37"/>
      <c r="C835" s="38"/>
      <c r="D835" s="1"/>
      <c r="E835" s="40"/>
      <c r="F835" s="44"/>
    </row>
    <row r="836" spans="1:6" ht="14.5">
      <c r="A836" s="52">
        <v>833</v>
      </c>
      <c r="B836" s="37"/>
      <c r="C836" s="38"/>
      <c r="D836" s="1"/>
      <c r="E836" s="40"/>
      <c r="F836" s="44"/>
    </row>
    <row r="837" spans="1:6" ht="14.5">
      <c r="A837" s="52">
        <v>834</v>
      </c>
      <c r="B837" s="37"/>
      <c r="C837" s="38"/>
      <c r="D837" s="1"/>
      <c r="E837" s="40"/>
      <c r="F837" s="44"/>
    </row>
    <row r="838" spans="1:6" ht="14.5">
      <c r="A838" s="52">
        <v>835</v>
      </c>
      <c r="B838" s="37"/>
      <c r="C838" s="38"/>
      <c r="D838" s="1"/>
      <c r="E838" s="40"/>
      <c r="F838" s="44"/>
    </row>
    <row r="839" spans="1:6" ht="14.5">
      <c r="A839" s="52">
        <v>836</v>
      </c>
      <c r="B839" s="37"/>
      <c r="C839" s="38"/>
      <c r="D839" s="1"/>
      <c r="E839" s="40"/>
      <c r="F839" s="44"/>
    </row>
    <row r="840" spans="1:6" ht="14.5">
      <c r="A840" s="52">
        <v>837</v>
      </c>
      <c r="B840" s="37"/>
      <c r="C840" s="38"/>
      <c r="D840" s="1"/>
      <c r="E840" s="40"/>
      <c r="F840" s="44"/>
    </row>
    <row r="841" spans="1:6" ht="14.5">
      <c r="A841" s="52">
        <v>838</v>
      </c>
      <c r="B841" s="37"/>
      <c r="C841" s="38"/>
      <c r="D841" s="1"/>
      <c r="E841" s="40"/>
      <c r="F841" s="44"/>
    </row>
    <row r="842" spans="1:6" ht="14.5">
      <c r="A842" s="52">
        <v>839</v>
      </c>
      <c r="B842" s="37"/>
      <c r="C842" s="38"/>
      <c r="D842" s="1"/>
      <c r="E842" s="40"/>
      <c r="F842" s="44"/>
    </row>
    <row r="843" spans="1:6" ht="14.5">
      <c r="A843" s="52">
        <v>840</v>
      </c>
      <c r="B843" s="37"/>
      <c r="C843" s="38"/>
      <c r="D843" s="1"/>
      <c r="E843" s="40"/>
      <c r="F843" s="44"/>
    </row>
    <row r="844" spans="1:6" ht="14.5">
      <c r="A844" s="52">
        <v>841</v>
      </c>
      <c r="B844" s="37"/>
      <c r="C844" s="38"/>
      <c r="D844" s="1"/>
      <c r="E844" s="40"/>
      <c r="F844" s="44"/>
    </row>
    <row r="845" spans="1:6" ht="14.5">
      <c r="A845" s="52">
        <v>842</v>
      </c>
      <c r="B845" s="37"/>
      <c r="C845" s="38"/>
      <c r="D845" s="1"/>
      <c r="E845" s="40"/>
      <c r="F845" s="44"/>
    </row>
    <row r="846" spans="1:6" ht="14.5">
      <c r="A846" s="52">
        <v>843</v>
      </c>
      <c r="B846" s="37"/>
      <c r="C846" s="38"/>
      <c r="D846" s="1"/>
      <c r="E846" s="40"/>
      <c r="F846" s="44"/>
    </row>
    <row r="847" spans="1:6" ht="14.5">
      <c r="A847" s="52">
        <v>844</v>
      </c>
      <c r="B847" s="37"/>
      <c r="C847" s="38"/>
      <c r="D847" s="1"/>
      <c r="E847" s="40"/>
      <c r="F847" s="44"/>
    </row>
    <row r="848" spans="1:6" ht="14.5">
      <c r="A848" s="52">
        <v>845</v>
      </c>
      <c r="B848" s="37"/>
      <c r="C848" s="38"/>
      <c r="D848" s="1"/>
      <c r="E848" s="40"/>
      <c r="F848" s="44"/>
    </row>
    <row r="849" spans="1:6" ht="14.5">
      <c r="A849" s="52">
        <v>846</v>
      </c>
      <c r="B849" s="37"/>
      <c r="C849" s="38"/>
      <c r="D849" s="1"/>
      <c r="E849" s="40"/>
      <c r="F849" s="44"/>
    </row>
    <row r="850" spans="1:6" ht="14.5">
      <c r="A850" s="52">
        <v>847</v>
      </c>
      <c r="B850" s="37"/>
      <c r="C850" s="38"/>
      <c r="D850" s="1"/>
      <c r="E850" s="40"/>
      <c r="F850" s="44"/>
    </row>
    <row r="851" spans="1:6" ht="14.5">
      <c r="A851" s="52">
        <v>848</v>
      </c>
      <c r="B851" s="37"/>
      <c r="C851" s="38"/>
      <c r="D851" s="1"/>
      <c r="E851" s="40"/>
      <c r="F851" s="44"/>
    </row>
    <row r="852" spans="1:6" ht="14.5">
      <c r="A852" s="52">
        <v>849</v>
      </c>
      <c r="B852" s="37"/>
      <c r="C852" s="38"/>
      <c r="D852" s="1"/>
      <c r="E852" s="40"/>
      <c r="F852" s="44"/>
    </row>
    <row r="853" spans="1:6" ht="14.5">
      <c r="A853" s="52">
        <v>850</v>
      </c>
      <c r="B853" s="37"/>
      <c r="C853" s="38"/>
      <c r="D853" s="1"/>
      <c r="E853" s="40"/>
      <c r="F853" s="44"/>
    </row>
    <row r="854" spans="1:6" ht="14.5">
      <c r="A854" s="52">
        <v>851</v>
      </c>
      <c r="B854" s="37"/>
      <c r="C854" s="38"/>
      <c r="D854" s="1"/>
      <c r="E854" s="40"/>
      <c r="F854" s="44"/>
    </row>
    <row r="855" spans="1:6" ht="14.5">
      <c r="A855" s="52">
        <v>852</v>
      </c>
      <c r="B855" s="37"/>
      <c r="C855" s="38"/>
      <c r="D855" s="1"/>
      <c r="E855" s="40"/>
      <c r="F855" s="44"/>
    </row>
    <row r="856" spans="1:6" ht="14.5">
      <c r="A856" s="52">
        <v>853</v>
      </c>
      <c r="B856" s="37"/>
      <c r="C856" s="38"/>
      <c r="D856" s="1"/>
      <c r="E856" s="40"/>
      <c r="F856" s="44"/>
    </row>
    <row r="857" spans="1:6" ht="14.5">
      <c r="A857" s="52">
        <v>854</v>
      </c>
      <c r="B857" s="37"/>
      <c r="C857" s="38"/>
      <c r="D857" s="1"/>
      <c r="E857" s="40"/>
      <c r="F857" s="44"/>
    </row>
    <row r="858" spans="1:6" ht="14.5">
      <c r="A858" s="52">
        <v>855</v>
      </c>
      <c r="B858" s="37"/>
      <c r="C858" s="38"/>
      <c r="D858" s="1"/>
      <c r="E858" s="40"/>
      <c r="F858" s="44"/>
    </row>
    <row r="859" spans="1:6" ht="14.5">
      <c r="A859" s="52">
        <v>856</v>
      </c>
      <c r="B859" s="37"/>
      <c r="C859" s="38"/>
      <c r="D859" s="1"/>
      <c r="E859" s="40"/>
      <c r="F859" s="44"/>
    </row>
    <row r="860" spans="1:6" ht="14.5">
      <c r="A860" s="52">
        <v>857</v>
      </c>
      <c r="B860" s="37"/>
      <c r="C860" s="38"/>
      <c r="D860" s="1"/>
      <c r="E860" s="40"/>
      <c r="F860" s="44"/>
    </row>
    <row r="861" spans="1:6" ht="14.5">
      <c r="A861" s="52">
        <v>858</v>
      </c>
      <c r="B861" s="37"/>
      <c r="C861" s="38"/>
      <c r="D861" s="1"/>
      <c r="E861" s="40"/>
      <c r="F861" s="44"/>
    </row>
    <row r="862" spans="1:6" ht="14.5">
      <c r="A862" s="52">
        <v>859</v>
      </c>
      <c r="B862" s="37"/>
      <c r="C862" s="38"/>
      <c r="D862" s="1"/>
      <c r="E862" s="40"/>
      <c r="F862" s="44"/>
    </row>
    <row r="863" spans="1:6" ht="14.5">
      <c r="A863" s="52">
        <v>860</v>
      </c>
      <c r="B863" s="37"/>
      <c r="C863" s="38"/>
      <c r="D863" s="1"/>
      <c r="E863" s="40"/>
      <c r="F863" s="44"/>
    </row>
    <row r="864" spans="1:6" ht="14.5">
      <c r="A864" s="52">
        <v>861</v>
      </c>
      <c r="B864" s="37"/>
      <c r="C864" s="38"/>
      <c r="D864" s="1"/>
      <c r="E864" s="40"/>
      <c r="F864" s="44"/>
    </row>
    <row r="865" spans="1:6" ht="14.5">
      <c r="A865" s="52">
        <v>862</v>
      </c>
      <c r="B865" s="37"/>
      <c r="C865" s="38"/>
      <c r="D865" s="1"/>
      <c r="E865" s="40"/>
      <c r="F865" s="44"/>
    </row>
    <row r="866" spans="1:6" ht="14.5">
      <c r="A866" s="52">
        <v>863</v>
      </c>
      <c r="B866" s="37"/>
      <c r="C866" s="38"/>
      <c r="D866" s="1"/>
      <c r="E866" s="40"/>
      <c r="F866" s="44"/>
    </row>
    <row r="867" spans="1:6" ht="14.5">
      <c r="A867" s="52">
        <v>864</v>
      </c>
      <c r="B867" s="37"/>
      <c r="C867" s="38"/>
      <c r="D867" s="1"/>
      <c r="E867" s="40"/>
      <c r="F867" s="44"/>
    </row>
    <row r="868" spans="1:6" ht="14.5">
      <c r="A868" s="52">
        <v>865</v>
      </c>
      <c r="B868" s="37"/>
      <c r="C868" s="38"/>
      <c r="D868" s="1"/>
      <c r="E868" s="40"/>
      <c r="F868" s="44"/>
    </row>
    <row r="869" spans="1:6" ht="14.5">
      <c r="A869" s="52">
        <v>866</v>
      </c>
      <c r="B869" s="37"/>
      <c r="C869" s="38"/>
      <c r="D869" s="1"/>
      <c r="E869" s="40"/>
      <c r="F869" s="44"/>
    </row>
    <row r="870" spans="1:6" ht="14.5">
      <c r="A870" s="52">
        <v>867</v>
      </c>
      <c r="B870" s="37"/>
      <c r="C870" s="38"/>
      <c r="D870" s="1"/>
      <c r="E870" s="40"/>
      <c r="F870" s="44"/>
    </row>
    <row r="871" spans="1:6" ht="14.5">
      <c r="A871" s="52">
        <v>868</v>
      </c>
      <c r="B871" s="37"/>
      <c r="C871" s="38"/>
      <c r="D871" s="1"/>
      <c r="E871" s="40"/>
      <c r="F871" s="44"/>
    </row>
    <row r="872" spans="1:6" ht="14.5">
      <c r="A872" s="52">
        <v>869</v>
      </c>
      <c r="B872" s="37"/>
      <c r="C872" s="38"/>
      <c r="D872" s="1"/>
      <c r="E872" s="40"/>
      <c r="F872" s="44"/>
    </row>
    <row r="873" spans="1:6" ht="14.5">
      <c r="A873" s="52">
        <v>870</v>
      </c>
      <c r="B873" s="37"/>
      <c r="C873" s="38"/>
      <c r="D873" s="1"/>
      <c r="E873" s="40"/>
      <c r="F873" s="44"/>
    </row>
    <row r="874" spans="1:6" ht="14.5">
      <c r="A874" s="52">
        <v>871</v>
      </c>
      <c r="B874" s="37"/>
      <c r="C874" s="38"/>
      <c r="D874" s="1"/>
      <c r="E874" s="40"/>
      <c r="F874" s="44"/>
    </row>
    <row r="875" spans="1:6" ht="14.5">
      <c r="A875" s="52">
        <v>872</v>
      </c>
      <c r="B875" s="37"/>
      <c r="C875" s="38"/>
      <c r="D875" s="1"/>
      <c r="E875" s="40"/>
      <c r="F875" s="44"/>
    </row>
    <row r="876" spans="1:6" ht="14.5">
      <c r="A876" s="52">
        <v>873</v>
      </c>
      <c r="B876" s="37"/>
      <c r="C876" s="38"/>
      <c r="D876" s="1"/>
      <c r="E876" s="40"/>
      <c r="F876" s="44"/>
    </row>
    <row r="877" spans="1:6" ht="14.5">
      <c r="A877" s="52">
        <v>874</v>
      </c>
      <c r="B877" s="37"/>
      <c r="C877" s="38"/>
      <c r="D877" s="1"/>
      <c r="E877" s="40"/>
      <c r="F877" s="44"/>
    </row>
    <row r="878" spans="1:6" ht="14.5">
      <c r="A878" s="52">
        <v>875</v>
      </c>
      <c r="B878" s="37"/>
      <c r="C878" s="38"/>
      <c r="D878" s="1"/>
      <c r="E878" s="40"/>
      <c r="F878" s="44"/>
    </row>
    <row r="879" spans="1:6" ht="14.5">
      <c r="A879" s="52">
        <v>876</v>
      </c>
      <c r="B879" s="37"/>
      <c r="C879" s="38"/>
      <c r="D879" s="1"/>
      <c r="E879" s="40"/>
      <c r="F879" s="44"/>
    </row>
    <row r="880" spans="1:6" ht="14.5">
      <c r="A880" s="52">
        <v>877</v>
      </c>
      <c r="B880" s="37"/>
      <c r="C880" s="38"/>
      <c r="D880" s="1"/>
      <c r="E880" s="40"/>
      <c r="F880" s="44"/>
    </row>
    <row r="881" spans="1:6" ht="14.5">
      <c r="A881" s="52">
        <v>878</v>
      </c>
      <c r="B881" s="37"/>
      <c r="C881" s="38"/>
      <c r="D881" s="1"/>
      <c r="E881" s="40"/>
      <c r="F881" s="44"/>
    </row>
    <row r="882" spans="1:6" ht="14.5">
      <c r="A882" s="52">
        <v>879</v>
      </c>
      <c r="B882" s="37"/>
      <c r="C882" s="38"/>
      <c r="D882" s="1"/>
      <c r="E882" s="40"/>
      <c r="F882" s="44"/>
    </row>
    <row r="883" spans="1:6" ht="14.5">
      <c r="A883" s="52">
        <v>880</v>
      </c>
      <c r="B883" s="37"/>
      <c r="C883" s="38"/>
      <c r="D883" s="1"/>
      <c r="E883" s="40"/>
      <c r="F883" s="44"/>
    </row>
    <row r="884" spans="1:6" ht="14.5">
      <c r="A884" s="52">
        <v>881</v>
      </c>
      <c r="B884" s="37"/>
      <c r="C884" s="38"/>
      <c r="D884" s="1"/>
      <c r="E884" s="40"/>
      <c r="F884" s="44"/>
    </row>
    <row r="885" spans="1:6" ht="14.5">
      <c r="A885" s="52">
        <v>882</v>
      </c>
      <c r="B885" s="37"/>
      <c r="C885" s="38"/>
      <c r="D885" s="1"/>
      <c r="E885" s="40"/>
      <c r="F885" s="44"/>
    </row>
    <row r="886" spans="1:6" ht="14.5">
      <c r="A886" s="52">
        <v>883</v>
      </c>
      <c r="B886" s="37"/>
      <c r="C886" s="38"/>
      <c r="D886" s="1"/>
      <c r="E886" s="40"/>
      <c r="F886" s="44"/>
    </row>
    <row r="887" spans="1:6" ht="14.5">
      <c r="A887" s="52">
        <v>884</v>
      </c>
      <c r="B887" s="37"/>
      <c r="C887" s="38"/>
      <c r="D887" s="1"/>
      <c r="E887" s="40"/>
      <c r="F887" s="44"/>
    </row>
    <row r="888" spans="1:6" ht="14.5">
      <c r="A888" s="52">
        <v>885</v>
      </c>
      <c r="B888" s="37"/>
      <c r="C888" s="38"/>
      <c r="D888" s="1"/>
      <c r="E888" s="40"/>
      <c r="F888" s="44"/>
    </row>
    <row r="889" spans="1:6" ht="14.5">
      <c r="A889" s="52">
        <v>886</v>
      </c>
      <c r="B889" s="37"/>
      <c r="C889" s="38"/>
      <c r="D889" s="1"/>
      <c r="E889" s="40"/>
      <c r="F889" s="44"/>
    </row>
    <row r="890" spans="1:6" ht="14.5">
      <c r="A890" s="52">
        <v>887</v>
      </c>
      <c r="B890" s="37"/>
      <c r="C890" s="38"/>
      <c r="D890" s="1"/>
      <c r="E890" s="40"/>
      <c r="F890" s="44"/>
    </row>
    <row r="891" spans="1:6" ht="14.5">
      <c r="A891" s="52">
        <v>888</v>
      </c>
      <c r="B891" s="37"/>
      <c r="C891" s="38"/>
      <c r="D891" s="1"/>
      <c r="E891" s="40"/>
      <c r="F891" s="44"/>
    </row>
    <row r="892" spans="1:6" ht="14.5">
      <c r="A892" s="52">
        <v>889</v>
      </c>
      <c r="B892" s="37"/>
      <c r="C892" s="38"/>
      <c r="D892" s="1"/>
      <c r="E892" s="40"/>
      <c r="F892" s="44"/>
    </row>
    <row r="893" spans="1:6" ht="14.5">
      <c r="A893" s="52">
        <v>890</v>
      </c>
      <c r="B893" s="37"/>
      <c r="C893" s="38"/>
      <c r="D893" s="1"/>
      <c r="E893" s="40"/>
      <c r="F893" s="44"/>
    </row>
    <row r="894" spans="1:6" ht="14.5">
      <c r="A894" s="52">
        <v>891</v>
      </c>
      <c r="B894" s="37"/>
      <c r="C894" s="38"/>
      <c r="D894" s="1"/>
      <c r="E894" s="40"/>
      <c r="F894" s="44"/>
    </row>
    <row r="895" spans="1:6" ht="14.5">
      <c r="A895" s="52">
        <v>892</v>
      </c>
      <c r="B895" s="37"/>
      <c r="C895" s="38"/>
      <c r="D895" s="1"/>
      <c r="E895" s="40"/>
      <c r="F895" s="44"/>
    </row>
    <row r="896" spans="1:6" ht="14.5">
      <c r="A896" s="52">
        <v>893</v>
      </c>
      <c r="B896" s="37"/>
      <c r="C896" s="38"/>
      <c r="D896" s="1"/>
      <c r="E896" s="40"/>
      <c r="F896" s="44"/>
    </row>
    <row r="897" spans="1:6" ht="14.5">
      <c r="A897" s="52">
        <v>894</v>
      </c>
      <c r="B897" s="37"/>
      <c r="C897" s="38"/>
      <c r="D897" s="1"/>
      <c r="E897" s="40"/>
      <c r="F897" s="44"/>
    </row>
    <row r="898" spans="1:6" ht="14.5">
      <c r="A898" s="52">
        <v>895</v>
      </c>
      <c r="B898" s="37"/>
      <c r="C898" s="38"/>
      <c r="D898" s="1"/>
      <c r="E898" s="40"/>
      <c r="F898" s="44"/>
    </row>
    <row r="899" spans="1:6" ht="14.5">
      <c r="A899" s="52">
        <v>896</v>
      </c>
      <c r="B899" s="37"/>
      <c r="C899" s="38"/>
      <c r="D899" s="1"/>
      <c r="E899" s="40"/>
      <c r="F899" s="44"/>
    </row>
    <row r="900" spans="1:6" ht="14.5">
      <c r="A900" s="52">
        <v>897</v>
      </c>
      <c r="B900" s="37"/>
      <c r="C900" s="38"/>
      <c r="D900" s="1"/>
      <c r="E900" s="40"/>
      <c r="F900" s="44"/>
    </row>
    <row r="901" spans="1:6" ht="14.5">
      <c r="A901" s="52">
        <v>898</v>
      </c>
      <c r="B901" s="37"/>
      <c r="C901" s="38"/>
      <c r="D901" s="1"/>
      <c r="E901" s="40"/>
      <c r="F901" s="44"/>
    </row>
    <row r="902" spans="1:6" ht="14.5">
      <c r="A902" s="52">
        <v>899</v>
      </c>
      <c r="B902" s="37"/>
      <c r="C902" s="38"/>
      <c r="D902" s="1"/>
      <c r="E902" s="40"/>
      <c r="F902" s="44"/>
    </row>
    <row r="903" spans="1:6" ht="14.5">
      <c r="A903" s="52">
        <v>900</v>
      </c>
      <c r="B903" s="37"/>
      <c r="C903" s="38"/>
      <c r="D903" s="1"/>
      <c r="E903" s="40"/>
      <c r="F903" s="44"/>
    </row>
    <row r="904" spans="1:6" ht="14.5">
      <c r="A904" s="52">
        <v>901</v>
      </c>
      <c r="B904" s="37"/>
      <c r="C904" s="38"/>
      <c r="D904" s="1"/>
      <c r="E904" s="40"/>
      <c r="F904" s="44"/>
    </row>
    <row r="905" spans="1:6" ht="14.5">
      <c r="A905" s="52">
        <v>902</v>
      </c>
      <c r="B905" s="37"/>
      <c r="C905" s="38"/>
      <c r="D905" s="1"/>
      <c r="E905" s="40"/>
      <c r="F905" s="44"/>
    </row>
    <row r="906" spans="1:6" ht="14.5">
      <c r="A906" s="52">
        <v>903</v>
      </c>
      <c r="B906" s="37"/>
      <c r="C906" s="38"/>
      <c r="D906" s="1"/>
      <c r="E906" s="40"/>
      <c r="F906" s="44"/>
    </row>
    <row r="907" spans="1:6" ht="14.5">
      <c r="A907" s="52">
        <v>904</v>
      </c>
      <c r="B907" s="37"/>
      <c r="C907" s="38"/>
      <c r="D907" s="1"/>
      <c r="E907" s="40"/>
      <c r="F907" s="44"/>
    </row>
    <row r="908" spans="1:6" ht="14.5">
      <c r="A908" s="52">
        <v>905</v>
      </c>
      <c r="B908" s="37"/>
      <c r="C908" s="38"/>
      <c r="D908" s="1"/>
      <c r="E908" s="40"/>
      <c r="F908" s="44"/>
    </row>
    <row r="909" spans="1:6" ht="14.5">
      <c r="A909" s="52">
        <v>906</v>
      </c>
      <c r="B909" s="37"/>
      <c r="C909" s="38"/>
      <c r="D909" s="1"/>
      <c r="E909" s="40"/>
      <c r="F909" s="44"/>
    </row>
    <row r="910" spans="1:6" ht="14.5">
      <c r="A910" s="52">
        <v>907</v>
      </c>
      <c r="B910" s="37"/>
      <c r="C910" s="38"/>
      <c r="D910" s="1"/>
      <c r="E910" s="40"/>
      <c r="F910" s="44"/>
    </row>
    <row r="911" spans="1:6" ht="14.5">
      <c r="A911" s="52">
        <v>908</v>
      </c>
      <c r="B911" s="37"/>
      <c r="C911" s="38"/>
      <c r="D911" s="1"/>
      <c r="E911" s="40"/>
      <c r="F911" s="44"/>
    </row>
    <row r="912" spans="1:6" ht="14.5">
      <c r="A912" s="52">
        <v>909</v>
      </c>
      <c r="B912" s="37"/>
      <c r="C912" s="38"/>
      <c r="D912" s="1"/>
      <c r="E912" s="40"/>
      <c r="F912" s="44"/>
    </row>
    <row r="913" spans="1:6" ht="14.5">
      <c r="A913" s="52">
        <v>910</v>
      </c>
      <c r="B913" s="37"/>
      <c r="C913" s="38"/>
      <c r="D913" s="1"/>
      <c r="E913" s="40"/>
      <c r="F913" s="44"/>
    </row>
    <row r="914" spans="1:6" ht="14.5">
      <c r="A914" s="52">
        <v>911</v>
      </c>
      <c r="B914" s="37"/>
      <c r="C914" s="38"/>
      <c r="D914" s="1"/>
      <c r="E914" s="40"/>
      <c r="F914" s="44"/>
    </row>
    <row r="915" spans="1:6" ht="14.5">
      <c r="A915" s="52">
        <v>912</v>
      </c>
      <c r="B915" s="37"/>
      <c r="C915" s="38"/>
      <c r="D915" s="1"/>
      <c r="E915" s="40"/>
      <c r="F915" s="44"/>
    </row>
    <row r="916" spans="1:6" ht="14.5">
      <c r="A916" s="52">
        <v>913</v>
      </c>
      <c r="B916" s="37"/>
      <c r="C916" s="38"/>
      <c r="D916" s="1"/>
      <c r="E916" s="40"/>
      <c r="F916" s="44"/>
    </row>
    <row r="917" spans="1:6" ht="14.5">
      <c r="A917" s="52">
        <v>914</v>
      </c>
      <c r="B917" s="37"/>
      <c r="C917" s="38"/>
      <c r="D917" s="1"/>
      <c r="E917" s="40"/>
      <c r="F917" s="44"/>
    </row>
    <row r="918" spans="1:6" ht="14.5">
      <c r="A918" s="52">
        <v>915</v>
      </c>
      <c r="B918" s="37"/>
      <c r="C918" s="38"/>
      <c r="D918" s="1"/>
      <c r="E918" s="40"/>
      <c r="F918" s="44"/>
    </row>
    <row r="919" spans="1:6" ht="14.5">
      <c r="A919" s="52">
        <v>916</v>
      </c>
      <c r="B919" s="37"/>
      <c r="C919" s="38"/>
      <c r="D919" s="1"/>
      <c r="E919" s="40"/>
      <c r="F919" s="44"/>
    </row>
    <row r="920" spans="1:6" ht="14.5">
      <c r="A920" s="52">
        <v>917</v>
      </c>
      <c r="B920" s="37"/>
      <c r="C920" s="38"/>
      <c r="D920" s="1"/>
      <c r="E920" s="40"/>
      <c r="F920" s="44"/>
    </row>
    <row r="921" spans="1:6" ht="14.5">
      <c r="A921" s="52">
        <v>918</v>
      </c>
      <c r="B921" s="37"/>
      <c r="C921" s="38"/>
      <c r="D921" s="1"/>
      <c r="E921" s="40"/>
      <c r="F921" s="44"/>
    </row>
    <row r="922" spans="1:6" ht="14.5">
      <c r="A922" s="52">
        <v>919</v>
      </c>
      <c r="B922" s="37"/>
      <c r="C922" s="38"/>
      <c r="D922" s="1"/>
      <c r="E922" s="40"/>
      <c r="F922" s="44"/>
    </row>
    <row r="923" spans="1:6" ht="14.5">
      <c r="A923" s="52">
        <v>920</v>
      </c>
      <c r="B923" s="37"/>
      <c r="C923" s="38"/>
      <c r="D923" s="1"/>
      <c r="E923" s="40"/>
      <c r="F923" s="44"/>
    </row>
    <row r="924" spans="1:6" ht="14.5">
      <c r="A924" s="52">
        <v>921</v>
      </c>
      <c r="B924" s="37"/>
      <c r="C924" s="38"/>
      <c r="D924" s="1"/>
      <c r="E924" s="40"/>
      <c r="F924" s="44"/>
    </row>
    <row r="925" spans="1:6" ht="14.5">
      <c r="A925" s="52">
        <v>922</v>
      </c>
      <c r="B925" s="37"/>
      <c r="C925" s="38"/>
      <c r="D925" s="1"/>
      <c r="E925" s="40"/>
      <c r="F925" s="44"/>
    </row>
    <row r="926" spans="1:6" ht="14.5">
      <c r="A926" s="52">
        <v>923</v>
      </c>
      <c r="B926" s="37"/>
      <c r="C926" s="38"/>
      <c r="D926" s="1"/>
      <c r="E926" s="40"/>
      <c r="F926" s="44"/>
    </row>
    <row r="927" spans="1:6" ht="14.5">
      <c r="A927" s="52">
        <v>924</v>
      </c>
      <c r="B927" s="37"/>
      <c r="C927" s="38"/>
      <c r="D927" s="1"/>
      <c r="E927" s="40"/>
      <c r="F927" s="44"/>
    </row>
    <row r="928" spans="1:6" ht="14.5">
      <c r="A928" s="52">
        <v>925</v>
      </c>
      <c r="B928" s="37"/>
      <c r="C928" s="38"/>
      <c r="D928" s="1"/>
      <c r="E928" s="40"/>
      <c r="F928" s="44"/>
    </row>
    <row r="929" spans="1:6" ht="14.5">
      <c r="A929" s="52">
        <v>926</v>
      </c>
      <c r="B929" s="37"/>
      <c r="C929" s="38"/>
      <c r="D929" s="1"/>
      <c r="E929" s="40"/>
      <c r="F929" s="44"/>
    </row>
    <row r="930" spans="1:6" ht="14.5">
      <c r="A930" s="52">
        <v>927</v>
      </c>
      <c r="B930" s="37"/>
      <c r="C930" s="38"/>
      <c r="D930" s="1"/>
      <c r="E930" s="40"/>
      <c r="F930" s="44"/>
    </row>
    <row r="931" spans="1:6" ht="14.5">
      <c r="A931" s="52">
        <v>928</v>
      </c>
      <c r="B931" s="37"/>
      <c r="C931" s="38"/>
      <c r="D931" s="1"/>
      <c r="E931" s="40"/>
      <c r="F931" s="44"/>
    </row>
    <row r="932" spans="1:6" ht="14.5">
      <c r="A932" s="52">
        <v>929</v>
      </c>
      <c r="B932" s="37"/>
      <c r="C932" s="38"/>
      <c r="D932" s="1"/>
      <c r="E932" s="40"/>
      <c r="F932" s="44"/>
    </row>
    <row r="933" spans="1:6" ht="14.5">
      <c r="A933" s="52">
        <v>930</v>
      </c>
      <c r="B933" s="37"/>
      <c r="C933" s="38"/>
      <c r="D933" s="1"/>
      <c r="E933" s="40"/>
      <c r="F933" s="44"/>
    </row>
    <row r="934" spans="1:6" ht="14.5">
      <c r="A934" s="52">
        <v>931</v>
      </c>
      <c r="B934" s="37"/>
      <c r="C934" s="38"/>
      <c r="D934" s="1"/>
      <c r="E934" s="40"/>
      <c r="F934" s="44"/>
    </row>
    <row r="935" spans="1:6" ht="14.5">
      <c r="A935" s="52">
        <v>932</v>
      </c>
      <c r="B935" s="37"/>
      <c r="C935" s="38"/>
      <c r="D935" s="1"/>
      <c r="E935" s="40"/>
      <c r="F935" s="44"/>
    </row>
    <row r="936" spans="1:6" ht="14.5">
      <c r="A936" s="52">
        <v>933</v>
      </c>
      <c r="B936" s="37"/>
      <c r="C936" s="38"/>
      <c r="D936" s="1"/>
      <c r="E936" s="40"/>
      <c r="F936" s="44"/>
    </row>
    <row r="937" spans="1:6" ht="14.5">
      <c r="A937" s="52">
        <v>934</v>
      </c>
      <c r="B937" s="37"/>
      <c r="C937" s="38"/>
      <c r="D937" s="1"/>
      <c r="E937" s="40"/>
      <c r="F937" s="44"/>
    </row>
    <row r="938" spans="1:6" ht="14.5">
      <c r="A938" s="52">
        <v>935</v>
      </c>
      <c r="B938" s="37"/>
      <c r="C938" s="38"/>
      <c r="D938" s="1"/>
      <c r="E938" s="40"/>
      <c r="F938" s="44"/>
    </row>
    <row r="939" spans="1:6" ht="14.5">
      <c r="A939" s="52">
        <v>936</v>
      </c>
      <c r="B939" s="37"/>
      <c r="C939" s="38"/>
      <c r="D939" s="1"/>
      <c r="E939" s="40"/>
      <c r="F939" s="44"/>
    </row>
    <row r="940" spans="1:6" ht="14.5">
      <c r="A940" s="52">
        <v>937</v>
      </c>
      <c r="B940" s="37"/>
      <c r="C940" s="38"/>
      <c r="D940" s="1"/>
      <c r="E940" s="40"/>
      <c r="F940" s="44"/>
    </row>
    <row r="941" spans="1:6" ht="14.5">
      <c r="A941" s="52">
        <v>938</v>
      </c>
      <c r="B941" s="37"/>
      <c r="C941" s="38"/>
      <c r="D941" s="1"/>
      <c r="E941" s="40"/>
      <c r="F941" s="44"/>
    </row>
    <row r="942" spans="1:6" ht="14.5">
      <c r="A942" s="52">
        <v>939</v>
      </c>
      <c r="B942" s="37"/>
      <c r="C942" s="38"/>
      <c r="D942" s="1"/>
      <c r="E942" s="40"/>
      <c r="F942" s="44"/>
    </row>
    <row r="943" spans="1:6" ht="14.5">
      <c r="A943" s="52">
        <v>940</v>
      </c>
      <c r="B943" s="37"/>
      <c r="C943" s="38"/>
      <c r="D943" s="1"/>
      <c r="E943" s="40"/>
      <c r="F943" s="44"/>
    </row>
    <row r="944" spans="1:6" ht="14.5">
      <c r="A944" s="52">
        <v>941</v>
      </c>
      <c r="B944" s="37"/>
      <c r="C944" s="38"/>
      <c r="D944" s="1"/>
      <c r="E944" s="40"/>
      <c r="F944" s="44"/>
    </row>
    <row r="945" spans="1:6" ht="14.5">
      <c r="A945" s="52">
        <v>942</v>
      </c>
      <c r="B945" s="37"/>
      <c r="C945" s="38"/>
      <c r="D945" s="1"/>
      <c r="E945" s="40"/>
      <c r="F945" s="44"/>
    </row>
    <row r="946" spans="1:6" ht="14.5">
      <c r="A946" s="52">
        <v>943</v>
      </c>
      <c r="B946" s="37"/>
      <c r="C946" s="38"/>
      <c r="D946" s="1"/>
      <c r="E946" s="40"/>
      <c r="F946" s="44"/>
    </row>
    <row r="947" spans="1:6" ht="14.5">
      <c r="A947" s="52">
        <v>944</v>
      </c>
      <c r="B947" s="37"/>
      <c r="C947" s="38"/>
      <c r="D947" s="1"/>
      <c r="E947" s="40"/>
      <c r="F947" s="44"/>
    </row>
    <row r="948" spans="1:6" ht="14.5">
      <c r="A948" s="52">
        <v>945</v>
      </c>
      <c r="B948" s="37"/>
      <c r="C948" s="38"/>
      <c r="D948" s="1"/>
      <c r="E948" s="40"/>
      <c r="F948" s="44"/>
    </row>
    <row r="949" spans="1:6" ht="14.5">
      <c r="A949" s="52">
        <v>946</v>
      </c>
      <c r="B949" s="37"/>
      <c r="C949" s="38"/>
      <c r="D949" s="1"/>
      <c r="E949" s="40"/>
      <c r="F949" s="44"/>
    </row>
    <row r="950" spans="1:6" ht="14.5">
      <c r="A950" s="52">
        <v>947</v>
      </c>
      <c r="B950" s="37"/>
      <c r="C950" s="38"/>
      <c r="D950" s="1"/>
      <c r="E950" s="40"/>
      <c r="F950" s="44"/>
    </row>
    <row r="951" spans="1:6" ht="14.5">
      <c r="A951" s="52">
        <v>948</v>
      </c>
      <c r="B951" s="37"/>
      <c r="C951" s="38"/>
      <c r="D951" s="1"/>
      <c r="E951" s="40"/>
      <c r="F951" s="44"/>
    </row>
    <row r="952" spans="1:6" ht="14.5">
      <c r="A952" s="52">
        <v>949</v>
      </c>
      <c r="B952" s="37"/>
      <c r="C952" s="38"/>
      <c r="D952" s="1"/>
      <c r="E952" s="40"/>
      <c r="F952" s="44"/>
    </row>
    <row r="953" spans="1:6" ht="14.5">
      <c r="A953" s="52">
        <v>950</v>
      </c>
      <c r="B953" s="37"/>
      <c r="C953" s="38"/>
      <c r="D953" s="1"/>
      <c r="E953" s="40"/>
      <c r="F953" s="44"/>
    </row>
    <row r="954" spans="1:6" ht="14.5">
      <c r="A954" s="52">
        <v>951</v>
      </c>
      <c r="B954" s="37"/>
      <c r="C954" s="38"/>
      <c r="D954" s="1"/>
      <c r="E954" s="40"/>
      <c r="F954" s="44"/>
    </row>
    <row r="955" spans="1:6" ht="14.5">
      <c r="A955" s="52">
        <v>952</v>
      </c>
      <c r="B955" s="37"/>
      <c r="C955" s="38"/>
      <c r="D955" s="1"/>
      <c r="E955" s="40"/>
      <c r="F955" s="44"/>
    </row>
    <row r="956" spans="1:6" ht="14.5">
      <c r="A956" s="52">
        <v>953</v>
      </c>
      <c r="B956" s="37"/>
      <c r="C956" s="38"/>
      <c r="D956" s="1"/>
      <c r="E956" s="40"/>
      <c r="F956" s="44"/>
    </row>
    <row r="957" spans="1:6" ht="14.5">
      <c r="A957" s="52">
        <v>954</v>
      </c>
      <c r="B957" s="37"/>
      <c r="C957" s="38"/>
      <c r="D957" s="1"/>
      <c r="E957" s="40"/>
      <c r="F957" s="44"/>
    </row>
    <row r="958" spans="1:6" ht="14.5">
      <c r="A958" s="52">
        <v>955</v>
      </c>
      <c r="B958" s="37"/>
      <c r="C958" s="38"/>
      <c r="D958" s="1"/>
      <c r="E958" s="40"/>
      <c r="F958" s="44"/>
    </row>
    <row r="959" spans="1:6" ht="14.5">
      <c r="A959" s="52">
        <v>956</v>
      </c>
      <c r="B959" s="37"/>
      <c r="C959" s="38"/>
      <c r="D959" s="1"/>
      <c r="E959" s="40"/>
      <c r="F959" s="44"/>
    </row>
    <row r="960" spans="1:6" ht="14.5">
      <c r="A960" s="52">
        <v>957</v>
      </c>
      <c r="B960" s="37"/>
      <c r="C960" s="38"/>
      <c r="D960" s="1"/>
      <c r="E960" s="40"/>
      <c r="F960" s="44"/>
    </row>
    <row r="961" spans="1:6" ht="14.5">
      <c r="A961" s="52">
        <v>958</v>
      </c>
      <c r="B961" s="37"/>
      <c r="C961" s="38"/>
      <c r="D961" s="1"/>
      <c r="E961" s="40"/>
      <c r="F961" s="44"/>
    </row>
    <row r="962" spans="1:6" ht="14.5">
      <c r="A962" s="52">
        <v>959</v>
      </c>
      <c r="B962" s="37"/>
      <c r="C962" s="38"/>
      <c r="D962" s="1"/>
      <c r="E962" s="40"/>
      <c r="F962" s="44"/>
    </row>
    <row r="963" spans="1:6" ht="14.5">
      <c r="A963" s="52">
        <v>960</v>
      </c>
      <c r="B963" s="37"/>
      <c r="C963" s="38"/>
      <c r="D963" s="1"/>
      <c r="E963" s="40"/>
      <c r="F963" s="44"/>
    </row>
    <row r="964" spans="1:6" ht="14.5">
      <c r="A964" s="52">
        <v>961</v>
      </c>
      <c r="B964" s="37"/>
      <c r="C964" s="38"/>
      <c r="D964" s="1"/>
      <c r="E964" s="40"/>
      <c r="F964" s="44"/>
    </row>
    <row r="965" spans="1:6" ht="14.5">
      <c r="A965" s="52">
        <v>962</v>
      </c>
      <c r="B965" s="37"/>
      <c r="C965" s="38"/>
      <c r="D965" s="1"/>
      <c r="E965" s="40"/>
      <c r="F965" s="44"/>
    </row>
    <row r="966" spans="1:6" ht="14.5">
      <c r="A966" s="52">
        <v>963</v>
      </c>
      <c r="B966" s="37"/>
      <c r="C966" s="38"/>
      <c r="D966" s="1"/>
      <c r="E966" s="40"/>
      <c r="F966" s="44"/>
    </row>
    <row r="967" spans="1:6" ht="14.5">
      <c r="A967" s="52">
        <v>964</v>
      </c>
      <c r="B967" s="37"/>
      <c r="C967" s="38"/>
      <c r="D967" s="1"/>
      <c r="E967" s="40"/>
      <c r="F967" s="44"/>
    </row>
    <row r="968" spans="1:6" ht="14.5">
      <c r="A968" s="52">
        <v>965</v>
      </c>
      <c r="B968" s="37"/>
      <c r="C968" s="38"/>
      <c r="D968" s="1"/>
      <c r="E968" s="40"/>
      <c r="F968" s="44"/>
    </row>
    <row r="969" spans="1:6" ht="14.5">
      <c r="A969" s="52">
        <v>966</v>
      </c>
      <c r="B969" s="37"/>
      <c r="C969" s="38"/>
      <c r="D969" s="1"/>
      <c r="E969" s="40"/>
      <c r="F969" s="44"/>
    </row>
    <row r="970" spans="1:6" ht="14.5">
      <c r="A970" s="52">
        <v>967</v>
      </c>
      <c r="B970" s="37"/>
      <c r="C970" s="38"/>
      <c r="D970" s="1"/>
      <c r="E970" s="40"/>
      <c r="F970" s="44"/>
    </row>
    <row r="971" spans="1:6" ht="14.5">
      <c r="A971" s="52">
        <v>968</v>
      </c>
      <c r="B971" s="37"/>
      <c r="C971" s="38"/>
      <c r="D971" s="1"/>
      <c r="E971" s="40"/>
      <c r="F971" s="44"/>
    </row>
    <row r="972" spans="1:6" ht="14.5">
      <c r="A972" s="52">
        <v>969</v>
      </c>
      <c r="B972" s="37"/>
      <c r="C972" s="38"/>
      <c r="D972" s="1"/>
      <c r="E972" s="40"/>
      <c r="F972" s="44"/>
    </row>
    <row r="973" spans="1:6" ht="14.5">
      <c r="A973" s="52">
        <v>970</v>
      </c>
      <c r="B973" s="37"/>
      <c r="C973" s="38"/>
      <c r="D973" s="1"/>
      <c r="E973" s="40"/>
      <c r="F973" s="44"/>
    </row>
    <row r="974" spans="1:6" ht="14.5">
      <c r="A974" s="52">
        <v>971</v>
      </c>
      <c r="B974" s="37"/>
      <c r="C974" s="38"/>
      <c r="D974" s="1"/>
      <c r="E974" s="40"/>
      <c r="F974" s="44"/>
    </row>
    <row r="975" spans="1:6" ht="14.5">
      <c r="A975" s="52">
        <v>972</v>
      </c>
      <c r="B975" s="37"/>
      <c r="C975" s="38"/>
      <c r="D975" s="1"/>
      <c r="E975" s="40"/>
      <c r="F975" s="44"/>
    </row>
    <row r="976" spans="1:6" ht="14.5">
      <c r="A976" s="52">
        <v>973</v>
      </c>
      <c r="B976" s="37"/>
      <c r="C976" s="38"/>
      <c r="D976" s="1"/>
      <c r="E976" s="40"/>
      <c r="F976" s="44"/>
    </row>
    <row r="977" spans="1:6" ht="14.5">
      <c r="A977" s="52">
        <v>974</v>
      </c>
      <c r="B977" s="37"/>
      <c r="C977" s="38"/>
      <c r="D977" s="1"/>
      <c r="E977" s="40"/>
      <c r="F977" s="44"/>
    </row>
    <row r="978" spans="1:6" ht="14.5">
      <c r="A978" s="52">
        <v>975</v>
      </c>
      <c r="B978" s="37"/>
      <c r="C978" s="38"/>
      <c r="D978" s="1"/>
      <c r="E978" s="40"/>
      <c r="F978" s="44"/>
    </row>
    <row r="979" spans="1:6" ht="14.5">
      <c r="A979" s="52">
        <v>976</v>
      </c>
      <c r="B979" s="37"/>
      <c r="C979" s="38"/>
      <c r="D979" s="1"/>
      <c r="E979" s="40"/>
      <c r="F979" s="44"/>
    </row>
    <row r="980" spans="1:6" ht="14.5">
      <c r="A980" s="52">
        <v>977</v>
      </c>
      <c r="B980" s="37"/>
      <c r="C980" s="38"/>
      <c r="D980" s="1"/>
      <c r="E980" s="40"/>
      <c r="F980" s="44"/>
    </row>
    <row r="981" spans="1:6" ht="14.5">
      <c r="A981" s="52">
        <v>978</v>
      </c>
      <c r="B981" s="37"/>
      <c r="C981" s="38"/>
      <c r="D981" s="1"/>
      <c r="E981" s="40"/>
      <c r="F981" s="44"/>
    </row>
    <row r="982" spans="1:6" ht="14.5">
      <c r="A982" s="52">
        <v>979</v>
      </c>
      <c r="B982" s="37"/>
      <c r="C982" s="38"/>
      <c r="D982" s="1"/>
      <c r="E982" s="40"/>
      <c r="F982" s="44"/>
    </row>
    <row r="983" spans="1:6" ht="14.5">
      <c r="A983" s="52">
        <v>980</v>
      </c>
      <c r="B983" s="37"/>
      <c r="C983" s="38"/>
      <c r="D983" s="1"/>
      <c r="E983" s="40"/>
      <c r="F983" s="44"/>
    </row>
    <row r="984" spans="1:6" ht="14.5">
      <c r="A984" s="52">
        <v>981</v>
      </c>
      <c r="B984" s="37"/>
      <c r="C984" s="38"/>
      <c r="D984" s="1"/>
      <c r="E984" s="40"/>
      <c r="F984" s="44"/>
    </row>
    <row r="985" spans="1:6" ht="14.5">
      <c r="A985" s="52">
        <v>982</v>
      </c>
      <c r="B985" s="37"/>
      <c r="C985" s="38"/>
      <c r="D985" s="1"/>
      <c r="E985" s="40"/>
      <c r="F985" s="44"/>
    </row>
    <row r="986" spans="1:6" ht="14.5">
      <c r="A986" s="52">
        <v>983</v>
      </c>
      <c r="B986" s="37"/>
      <c r="C986" s="38"/>
      <c r="D986" s="1"/>
      <c r="E986" s="40"/>
      <c r="F986" s="44"/>
    </row>
    <row r="987" spans="1:6" ht="14.5">
      <c r="A987" s="52">
        <v>984</v>
      </c>
      <c r="B987" s="37"/>
      <c r="C987" s="38"/>
      <c r="D987" s="1"/>
      <c r="E987" s="40"/>
      <c r="F987" s="44"/>
    </row>
    <row r="988" spans="1:6" ht="14.5">
      <c r="A988" s="52">
        <v>985</v>
      </c>
      <c r="B988" s="37"/>
      <c r="C988" s="38"/>
      <c r="D988" s="1"/>
      <c r="E988" s="40"/>
      <c r="F988" s="44"/>
    </row>
    <row r="989" spans="1:6" ht="14.5">
      <c r="A989" s="52">
        <v>986</v>
      </c>
      <c r="B989" s="37"/>
      <c r="C989" s="38"/>
      <c r="D989" s="1"/>
      <c r="E989" s="40"/>
      <c r="F989" s="44"/>
    </row>
    <row r="990" spans="1:6" ht="14.5">
      <c r="A990" s="52">
        <v>987</v>
      </c>
      <c r="B990" s="37"/>
      <c r="C990" s="38"/>
      <c r="D990" s="1"/>
      <c r="E990" s="40"/>
      <c r="F990" s="44"/>
    </row>
    <row r="991" spans="1:6" ht="14.5">
      <c r="A991" s="52">
        <v>988</v>
      </c>
      <c r="B991" s="37"/>
      <c r="C991" s="38"/>
      <c r="D991" s="1"/>
      <c r="E991" s="40"/>
      <c r="F991" s="44"/>
    </row>
    <row r="992" spans="1:6" ht="14.5">
      <c r="A992" s="52">
        <v>989</v>
      </c>
      <c r="B992" s="37"/>
      <c r="C992" s="38"/>
      <c r="D992" s="1"/>
      <c r="E992" s="40"/>
      <c r="F992" s="44"/>
    </row>
    <row r="993" spans="1:6" ht="14.5">
      <c r="A993" s="52">
        <v>990</v>
      </c>
      <c r="B993" s="37"/>
      <c r="C993" s="38"/>
      <c r="D993" s="1"/>
      <c r="E993" s="40"/>
      <c r="F993" s="44"/>
    </row>
    <row r="994" spans="1:6" ht="14.5">
      <c r="A994" s="52">
        <v>991</v>
      </c>
      <c r="B994" s="37"/>
      <c r="C994" s="38"/>
      <c r="D994" s="1"/>
      <c r="E994" s="40"/>
      <c r="F994" s="44"/>
    </row>
    <row r="995" spans="1:6" ht="14.5">
      <c r="A995" s="52">
        <v>992</v>
      </c>
      <c r="B995" s="37"/>
      <c r="C995" s="38"/>
      <c r="D995" s="1"/>
      <c r="E995" s="40"/>
      <c r="F995" s="44"/>
    </row>
    <row r="996" spans="1:6" ht="14.5">
      <c r="A996" s="52">
        <v>993</v>
      </c>
      <c r="B996" s="37"/>
      <c r="C996" s="38"/>
      <c r="D996" s="1"/>
      <c r="E996" s="40"/>
      <c r="F996" s="44"/>
    </row>
    <row r="997" spans="1:6" ht="14.5">
      <c r="A997" s="52">
        <v>994</v>
      </c>
      <c r="B997" s="37"/>
      <c r="C997" s="38"/>
      <c r="D997" s="1"/>
      <c r="E997" s="40"/>
      <c r="F997" s="44"/>
    </row>
    <row r="998" spans="1:6" ht="14.5">
      <c r="A998" s="52">
        <v>995</v>
      </c>
      <c r="B998" s="37"/>
      <c r="C998" s="38"/>
      <c r="D998" s="1"/>
      <c r="E998" s="40"/>
      <c r="F998" s="44"/>
    </row>
    <row r="999" spans="1:6" ht="14.5">
      <c r="A999" s="52">
        <v>996</v>
      </c>
      <c r="B999" s="37"/>
      <c r="C999" s="38"/>
      <c r="D999" s="1"/>
      <c r="E999" s="40"/>
      <c r="F999" s="44"/>
    </row>
    <row r="1000" spans="1:6" ht="14.5">
      <c r="A1000" s="52">
        <v>997</v>
      </c>
      <c r="B1000" s="37"/>
      <c r="C1000" s="38"/>
      <c r="D1000" s="1"/>
      <c r="E1000" s="40"/>
      <c r="F1000" s="44"/>
    </row>
    <row r="1001" spans="1:6" ht="14.5">
      <c r="A1001" s="52">
        <v>998</v>
      </c>
      <c r="B1001" s="37"/>
      <c r="C1001" s="38"/>
      <c r="D1001" s="1"/>
      <c r="E1001" s="40"/>
      <c r="F1001" s="44"/>
    </row>
    <row r="1002" spans="1:6" ht="14.5">
      <c r="A1002" s="52">
        <v>999</v>
      </c>
      <c r="B1002" s="37"/>
      <c r="C1002" s="38"/>
      <c r="D1002" s="1"/>
      <c r="E1002" s="40"/>
      <c r="F1002" s="44"/>
    </row>
    <row r="1003" spans="1:6" ht="14.5">
      <c r="A1003" s="52">
        <v>1000</v>
      </c>
      <c r="B1003" s="37"/>
      <c r="C1003" s="38"/>
      <c r="D1003" s="1"/>
      <c r="E1003" s="40"/>
      <c r="F1003" s="44"/>
    </row>
  </sheetData>
  <sheetProtection algorithmName="SHA-512" hashValue="3VL4/xkzhJkG7izlzhsa1V8vjC2s0XEsFBrLTc9C76v2zMyvHdx4y3OFCy7k23u1haP67qEMJz9uUYS7ja7iQg==" saltValue="aqvqDZHuPDn4im8XDh/9Kw==" spinCount="100000" sheet="1" objects="1" scenarios="1"/>
  <mergeCells count="2">
    <mergeCell ref="B1:F1"/>
    <mergeCell ref="B2:E2"/>
  </mergeCells>
  <pageMargins left="0.7" right="0.7" top="0.75" bottom="0.75" header="0.3" footer="0.3"/>
  <pageSetup scale="55" fitToHeight="0"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showInputMessage="1" showErrorMessage="1" xr:uid="{00000000-0002-0000-0100-000000000000}">
          <x14:formula1>
            <xm:f>'Eligible Expenses'!$A$65:$A$82</xm:f>
          </x14:formula1>
          <xm:sqref>D4:D1003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85"/>
  <sheetViews>
    <sheetView topLeftCell="A43" workbookViewId="0">
      <selection activeCell="A2" sqref="A2"/>
    </sheetView>
  </sheetViews>
  <sheetFormatPr defaultRowHeight="13"/>
  <cols>
    <col min="1" max="1" width="9.453125" style="31" customWidth="1"/>
    <col min="2" max="2" width="18.54296875" style="31" customWidth="1"/>
    <col min="3" max="3" width="132.1796875" customWidth="1"/>
  </cols>
  <sheetData>
    <row r="1" spans="1:3" ht="30" customHeight="1">
      <c r="A1" s="139" t="s">
        <v>92</v>
      </c>
      <c r="B1" s="139"/>
      <c r="C1" s="139"/>
    </row>
    <row r="2" spans="1:3" ht="15.5">
      <c r="A2" s="56" t="s">
        <v>93</v>
      </c>
    </row>
    <row r="3" spans="1:3" ht="15.5">
      <c r="A3" s="56" t="s">
        <v>94</v>
      </c>
    </row>
    <row r="4" spans="1:3" ht="15.5">
      <c r="A4" s="56" t="s">
        <v>95</v>
      </c>
    </row>
    <row r="5" spans="1:3">
      <c r="A5" s="46"/>
      <c r="B5" s="45"/>
    </row>
    <row r="6" spans="1:3">
      <c r="A6" s="141" t="s">
        <v>50</v>
      </c>
      <c r="B6" s="137" t="s">
        <v>37</v>
      </c>
      <c r="C6" s="32" t="s">
        <v>36</v>
      </c>
    </row>
    <row r="7" spans="1:3">
      <c r="A7" s="141"/>
      <c r="B7" s="137"/>
      <c r="C7" s="53" t="s">
        <v>103</v>
      </c>
    </row>
    <row r="8" spans="1:3" ht="25.5">
      <c r="A8" s="142"/>
      <c r="B8" s="138"/>
      <c r="C8" s="33" t="s">
        <v>121</v>
      </c>
    </row>
    <row r="9" spans="1:3" ht="13.4" customHeight="1">
      <c r="A9" s="136" t="s">
        <v>51</v>
      </c>
      <c r="B9" s="136" t="s">
        <v>48</v>
      </c>
      <c r="C9" s="34" t="s">
        <v>23</v>
      </c>
    </row>
    <row r="10" spans="1:3" ht="75.5">
      <c r="A10" s="137"/>
      <c r="B10" s="137"/>
      <c r="C10" s="35" t="s">
        <v>104</v>
      </c>
    </row>
    <row r="11" spans="1:3" ht="25.5">
      <c r="A11" s="138"/>
      <c r="B11" s="138"/>
      <c r="C11" s="33" t="s">
        <v>121</v>
      </c>
    </row>
    <row r="12" spans="1:3">
      <c r="A12" s="136" t="s">
        <v>52</v>
      </c>
      <c r="B12" s="136" t="s">
        <v>39</v>
      </c>
      <c r="C12" s="32" t="s">
        <v>38</v>
      </c>
    </row>
    <row r="13" spans="1:3" ht="15.65" customHeight="1">
      <c r="A13" s="137"/>
      <c r="B13" s="137"/>
      <c r="C13" s="58" t="s">
        <v>120</v>
      </c>
    </row>
    <row r="14" spans="1:3" ht="25.5">
      <c r="A14" s="138"/>
      <c r="B14" s="138"/>
      <c r="C14" s="33" t="s">
        <v>121</v>
      </c>
    </row>
    <row r="15" spans="1:3">
      <c r="A15" s="140" t="s">
        <v>53</v>
      </c>
      <c r="B15" s="136" t="s">
        <v>40</v>
      </c>
      <c r="C15" s="32" t="s">
        <v>105</v>
      </c>
    </row>
    <row r="16" spans="1:3" ht="25.5">
      <c r="A16" s="141"/>
      <c r="B16" s="137"/>
      <c r="C16" s="35" t="s">
        <v>106</v>
      </c>
    </row>
    <row r="17" spans="1:3" ht="25.5">
      <c r="A17" s="142"/>
      <c r="B17" s="138"/>
      <c r="C17" s="33" t="s">
        <v>121</v>
      </c>
    </row>
    <row r="18" spans="1:3">
      <c r="A18" s="140" t="s">
        <v>54</v>
      </c>
      <c r="B18" s="136" t="s">
        <v>34</v>
      </c>
      <c r="C18" s="32" t="s">
        <v>33</v>
      </c>
    </row>
    <row r="19" spans="1:3" ht="54.65" customHeight="1">
      <c r="A19" s="141"/>
      <c r="B19" s="137"/>
      <c r="C19" s="57" t="s">
        <v>107</v>
      </c>
    </row>
    <row r="20" spans="1:3" ht="25.5">
      <c r="A20" s="142"/>
      <c r="B20" s="138"/>
      <c r="C20" s="33" t="s">
        <v>121</v>
      </c>
    </row>
    <row r="21" spans="1:3">
      <c r="A21" s="140" t="s">
        <v>55</v>
      </c>
      <c r="B21" s="136" t="s">
        <v>29</v>
      </c>
      <c r="C21" s="32" t="s">
        <v>28</v>
      </c>
    </row>
    <row r="22" spans="1:3" ht="25.5">
      <c r="A22" s="141"/>
      <c r="B22" s="137"/>
      <c r="C22" s="57" t="s">
        <v>118</v>
      </c>
    </row>
    <row r="23" spans="1:3" ht="25.5">
      <c r="A23" s="142"/>
      <c r="B23" s="138"/>
      <c r="C23" s="33" t="s">
        <v>123</v>
      </c>
    </row>
    <row r="24" spans="1:3">
      <c r="A24" s="140" t="s">
        <v>56</v>
      </c>
      <c r="B24" s="136" t="s">
        <v>41</v>
      </c>
      <c r="C24" s="32" t="s">
        <v>90</v>
      </c>
    </row>
    <row r="25" spans="1:3" ht="25.5">
      <c r="A25" s="141"/>
      <c r="B25" s="137"/>
      <c r="C25" s="54" t="s">
        <v>119</v>
      </c>
    </row>
    <row r="26" spans="1:3" ht="25.5">
      <c r="A26" s="142"/>
      <c r="B26" s="138"/>
      <c r="C26" s="33" t="s">
        <v>121</v>
      </c>
    </row>
    <row r="27" spans="1:3">
      <c r="A27" s="140" t="s">
        <v>57</v>
      </c>
      <c r="B27" s="136" t="s">
        <v>42</v>
      </c>
      <c r="C27" s="32" t="s">
        <v>91</v>
      </c>
    </row>
    <row r="28" spans="1:3" ht="53.5" customHeight="1">
      <c r="A28" s="141"/>
      <c r="B28" s="137"/>
      <c r="C28" s="58" t="s">
        <v>117</v>
      </c>
    </row>
    <row r="29" spans="1:3" ht="25.5">
      <c r="A29" s="142"/>
      <c r="B29" s="138"/>
      <c r="C29" s="33" t="s">
        <v>121</v>
      </c>
    </row>
    <row r="30" spans="1:3">
      <c r="A30" s="140" t="s">
        <v>58</v>
      </c>
      <c r="B30" s="136" t="s">
        <v>32</v>
      </c>
      <c r="C30" s="32" t="s">
        <v>25</v>
      </c>
    </row>
    <row r="31" spans="1:3" ht="25.5">
      <c r="A31" s="141"/>
      <c r="B31" s="137"/>
      <c r="C31" s="35" t="s">
        <v>108</v>
      </c>
    </row>
    <row r="32" spans="1:3" ht="25.5">
      <c r="A32" s="142"/>
      <c r="B32" s="138"/>
      <c r="C32" s="33" t="s">
        <v>121</v>
      </c>
    </row>
    <row r="33" spans="1:3">
      <c r="A33" s="140" t="s">
        <v>59</v>
      </c>
      <c r="B33" s="136" t="s">
        <v>31</v>
      </c>
      <c r="C33" s="34" t="s">
        <v>26</v>
      </c>
    </row>
    <row r="34" spans="1:3" ht="38">
      <c r="A34" s="141"/>
      <c r="B34" s="137"/>
      <c r="C34" s="35" t="s">
        <v>116</v>
      </c>
    </row>
    <row r="35" spans="1:3" ht="25.5">
      <c r="A35" s="142"/>
      <c r="B35" s="138"/>
      <c r="C35" s="33" t="s">
        <v>121</v>
      </c>
    </row>
    <row r="36" spans="1:3">
      <c r="A36" s="140" t="s">
        <v>60</v>
      </c>
      <c r="B36" s="136" t="s">
        <v>43</v>
      </c>
      <c r="C36" s="34" t="s">
        <v>88</v>
      </c>
    </row>
    <row r="37" spans="1:3" ht="25.5">
      <c r="A37" s="141"/>
      <c r="B37" s="137"/>
      <c r="C37" s="53" t="s">
        <v>115</v>
      </c>
    </row>
    <row r="38" spans="1:3" ht="25.5">
      <c r="A38" s="142"/>
      <c r="B38" s="138"/>
      <c r="C38" s="33" t="s">
        <v>121</v>
      </c>
    </row>
    <row r="39" spans="1:3">
      <c r="A39" s="140" t="s">
        <v>61</v>
      </c>
      <c r="B39" s="136" t="s">
        <v>47</v>
      </c>
      <c r="C39" s="34" t="s">
        <v>24</v>
      </c>
    </row>
    <row r="40" spans="1:3" ht="25.5">
      <c r="A40" s="141"/>
      <c r="B40" s="137"/>
      <c r="C40" s="35" t="s">
        <v>109</v>
      </c>
    </row>
    <row r="41" spans="1:3" ht="25.5">
      <c r="A41" s="142"/>
      <c r="B41" s="138"/>
      <c r="C41" s="33" t="s">
        <v>121</v>
      </c>
    </row>
    <row r="42" spans="1:3">
      <c r="A42" s="140" t="s">
        <v>62</v>
      </c>
      <c r="B42" s="136" t="s">
        <v>44</v>
      </c>
      <c r="C42" s="32" t="s">
        <v>89</v>
      </c>
    </row>
    <row r="43" spans="1:3" ht="50.5">
      <c r="A43" s="141"/>
      <c r="B43" s="137"/>
      <c r="C43" s="53" t="s">
        <v>110</v>
      </c>
    </row>
    <row r="44" spans="1:3" ht="25.5">
      <c r="A44" s="142"/>
      <c r="B44" s="138"/>
      <c r="C44" s="33" t="s">
        <v>121</v>
      </c>
    </row>
    <row r="45" spans="1:3">
      <c r="A45" s="140" t="s">
        <v>63</v>
      </c>
      <c r="B45" s="136" t="s">
        <v>30</v>
      </c>
      <c r="C45" s="32" t="s">
        <v>27</v>
      </c>
    </row>
    <row r="46" spans="1:3" ht="96" customHeight="1">
      <c r="A46" s="141"/>
      <c r="B46" s="137"/>
      <c r="C46" s="57" t="s">
        <v>114</v>
      </c>
    </row>
    <row r="47" spans="1:3" ht="25.5">
      <c r="A47" s="142"/>
      <c r="B47" s="138"/>
      <c r="C47" s="33" t="s">
        <v>121</v>
      </c>
    </row>
    <row r="48" spans="1:3">
      <c r="A48" s="140" t="s">
        <v>64</v>
      </c>
      <c r="B48" s="136" t="s">
        <v>45</v>
      </c>
      <c r="C48" s="32" t="s">
        <v>70</v>
      </c>
    </row>
    <row r="49" spans="1:3" ht="63">
      <c r="A49" s="141"/>
      <c r="B49" s="137"/>
      <c r="C49" s="53" t="s">
        <v>113</v>
      </c>
    </row>
    <row r="50" spans="1:3" ht="25.5">
      <c r="A50" s="142"/>
      <c r="B50" s="138"/>
      <c r="C50" s="33" t="s">
        <v>121</v>
      </c>
    </row>
    <row r="51" spans="1:3">
      <c r="A51" s="140" t="s">
        <v>65</v>
      </c>
      <c r="B51" s="136" t="s">
        <v>124</v>
      </c>
      <c r="C51" s="32" t="s">
        <v>71</v>
      </c>
    </row>
    <row r="52" spans="1:3" ht="25.5">
      <c r="A52" s="141"/>
      <c r="B52" s="137"/>
      <c r="C52" s="53" t="s">
        <v>125</v>
      </c>
    </row>
    <row r="53" spans="1:3" ht="25.5">
      <c r="A53" s="142"/>
      <c r="B53" s="138"/>
      <c r="C53" s="33" t="s">
        <v>121</v>
      </c>
    </row>
    <row r="54" spans="1:3">
      <c r="A54" s="140" t="s">
        <v>66</v>
      </c>
      <c r="B54" s="136" t="s">
        <v>46</v>
      </c>
      <c r="C54" s="32" t="s">
        <v>126</v>
      </c>
    </row>
    <row r="55" spans="1:3" ht="25.5">
      <c r="A55" s="141"/>
      <c r="B55" s="137"/>
      <c r="C55" s="53" t="s">
        <v>112</v>
      </c>
    </row>
    <row r="56" spans="1:3" ht="25.5">
      <c r="A56" s="142"/>
      <c r="B56" s="138"/>
      <c r="C56" s="33" t="s">
        <v>121</v>
      </c>
    </row>
    <row r="57" spans="1:3" ht="26">
      <c r="A57" s="140" t="s">
        <v>67</v>
      </c>
      <c r="B57" s="136" t="s">
        <v>35</v>
      </c>
      <c r="C57" s="34" t="s">
        <v>49</v>
      </c>
    </row>
    <row r="58" spans="1:3" ht="25.5">
      <c r="A58" s="141"/>
      <c r="B58" s="137"/>
      <c r="C58" s="35" t="s">
        <v>111</v>
      </c>
    </row>
    <row r="59" spans="1:3" ht="25.5">
      <c r="A59" s="142"/>
      <c r="B59" s="138"/>
      <c r="C59" s="33" t="s">
        <v>121</v>
      </c>
    </row>
    <row r="60" spans="1:3">
      <c r="A60" s="49"/>
      <c r="B60" s="49"/>
      <c r="C60" s="35"/>
    </row>
    <row r="63" spans="1:3" ht="16.399999999999999" customHeight="1"/>
    <row r="64" spans="1:3" hidden="1"/>
    <row r="65" spans="1:1" ht="14" hidden="1">
      <c r="A65" s="48" t="s">
        <v>72</v>
      </c>
    </row>
    <row r="66" spans="1:1" ht="14" hidden="1">
      <c r="A66" s="48" t="s">
        <v>73</v>
      </c>
    </row>
    <row r="67" spans="1:1" ht="14" hidden="1">
      <c r="A67" s="48" t="s">
        <v>74</v>
      </c>
    </row>
    <row r="68" spans="1:1" ht="14" hidden="1">
      <c r="A68" s="48" t="s">
        <v>75</v>
      </c>
    </row>
    <row r="69" spans="1:1" ht="14" hidden="1">
      <c r="A69" s="48" t="s">
        <v>76</v>
      </c>
    </row>
    <row r="70" spans="1:1" ht="14" hidden="1">
      <c r="A70" s="48" t="s">
        <v>77</v>
      </c>
    </row>
    <row r="71" spans="1:1" ht="14" hidden="1">
      <c r="A71" s="48" t="s">
        <v>78</v>
      </c>
    </row>
    <row r="72" spans="1:1" ht="14" hidden="1">
      <c r="A72" s="48" t="s">
        <v>68</v>
      </c>
    </row>
    <row r="73" spans="1:1" ht="14" hidden="1">
      <c r="A73" s="48" t="s">
        <v>79</v>
      </c>
    </row>
    <row r="74" spans="1:1" ht="14" hidden="1">
      <c r="A74" s="48" t="s">
        <v>80</v>
      </c>
    </row>
    <row r="75" spans="1:1" ht="14" hidden="1">
      <c r="A75" s="48" t="s">
        <v>69</v>
      </c>
    </row>
    <row r="76" spans="1:1" ht="14" hidden="1">
      <c r="A76" s="48" t="s">
        <v>81</v>
      </c>
    </row>
    <row r="77" spans="1:1" ht="14" hidden="1">
      <c r="A77" s="48" t="s">
        <v>82</v>
      </c>
    </row>
    <row r="78" spans="1:1" ht="14" hidden="1">
      <c r="A78" s="48" t="s">
        <v>83</v>
      </c>
    </row>
    <row r="79" spans="1:1" ht="14" hidden="1">
      <c r="A79" s="48" t="s">
        <v>84</v>
      </c>
    </row>
    <row r="80" spans="1:1" ht="14" hidden="1">
      <c r="A80" s="48" t="s">
        <v>122</v>
      </c>
    </row>
    <row r="81" spans="1:2" ht="14" hidden="1">
      <c r="A81" s="48" t="s">
        <v>85</v>
      </c>
    </row>
    <row r="82" spans="1:2" ht="14" hidden="1">
      <c r="A82" s="48" t="s">
        <v>87</v>
      </c>
    </row>
    <row r="83" spans="1:2" hidden="1">
      <c r="A83" s="36"/>
      <c r="B83" s="36"/>
    </row>
    <row r="84" spans="1:2" ht="15.5" hidden="1">
      <c r="A84" s="55" t="s">
        <v>98</v>
      </c>
    </row>
    <row r="85" spans="1:2" hidden="1"/>
  </sheetData>
  <sheetProtection sheet="1" objects="1" scenarios="1"/>
  <mergeCells count="37">
    <mergeCell ref="A51:A53"/>
    <mergeCell ref="A33:A35"/>
    <mergeCell ref="B12:B14"/>
    <mergeCell ref="B6:B8"/>
    <mergeCell ref="A6:A8"/>
    <mergeCell ref="A9:A11"/>
    <mergeCell ref="A12:A14"/>
    <mergeCell ref="A15:A17"/>
    <mergeCell ref="A18:A20"/>
    <mergeCell ref="A21:A23"/>
    <mergeCell ref="A24:A26"/>
    <mergeCell ref="A27:A29"/>
    <mergeCell ref="A48:A50"/>
    <mergeCell ref="B9:B11"/>
    <mergeCell ref="B39:B41"/>
    <mergeCell ref="B24:B26"/>
    <mergeCell ref="A1:C1"/>
    <mergeCell ref="A30:A32"/>
    <mergeCell ref="B57:B59"/>
    <mergeCell ref="B30:B32"/>
    <mergeCell ref="B33:B35"/>
    <mergeCell ref="B45:B47"/>
    <mergeCell ref="B54:B56"/>
    <mergeCell ref="B51:B53"/>
    <mergeCell ref="B48:B50"/>
    <mergeCell ref="B42:B44"/>
    <mergeCell ref="A54:A56"/>
    <mergeCell ref="A57:A59"/>
    <mergeCell ref="A36:A38"/>
    <mergeCell ref="A39:A41"/>
    <mergeCell ref="A42:A44"/>
    <mergeCell ref="A45:A47"/>
    <mergeCell ref="B21:B23"/>
    <mergeCell ref="B18:B20"/>
    <mergeCell ref="B15:B17"/>
    <mergeCell ref="B36:B38"/>
    <mergeCell ref="B27:B29"/>
  </mergeCells>
  <hyperlinks>
    <hyperlink ref="A2" r:id="rId1" xr:uid="{00000000-0004-0000-0200-000000000000}"/>
    <hyperlink ref="A3" r:id="rId2" xr:uid="{00000000-0004-0000-0200-000001000000}"/>
    <hyperlink ref="A4" r:id="rId3" xr:uid="{00000000-0004-0000-0200-000002000000}"/>
  </hyperlinks>
  <pageMargins left="0.7" right="0.7" top="0.75" bottom="0.75" header="0.3" footer="0.3"/>
  <pageSetup scale="46"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Request Form</vt:lpstr>
      <vt:lpstr>Reimbursement Report</vt:lpstr>
      <vt:lpstr>Eligible Expenses</vt:lpstr>
      <vt:lpstr>'Eligible Expenses'!Print_Area</vt:lpstr>
      <vt:lpstr>'Reimbursement Report'!Print_Area</vt:lpstr>
      <vt:lpstr>'Request Form'!Print_Area</vt:lpstr>
      <vt:lpstr>'Reimbursement Report'!Print_Titles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asandefur</dc:creator>
  <cp:lastModifiedBy>Faye Estes</cp:lastModifiedBy>
  <cp:lastPrinted>2020-09-15T16:58:30Z</cp:lastPrinted>
  <dcterms:created xsi:type="dcterms:W3CDTF">2008-05-07T14:22:52Z</dcterms:created>
  <dcterms:modified xsi:type="dcterms:W3CDTF">2020-12-18T17:31:27Z</dcterms:modified>
</cp:coreProperties>
</file>